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firstSheet="6" activeTab="9"/>
  </bookViews>
  <sheets>
    <sheet name="ไตรมาส 1  ปี 60 คลัง" sheetId="1" r:id="rId1"/>
    <sheet name="ไตรมาส 2  ปี 60 คลัง" sheetId="2" r:id="rId2"/>
    <sheet name="ไตรมาส 4  ปี 60 คลัง " sheetId="3" r:id="rId3"/>
    <sheet name="ไตรมาส 3  ปี 60 คลัง " sheetId="4" r:id="rId4"/>
    <sheet name="สรุปแผนรวม  ไตรมาส1 ปี 60 " sheetId="5" r:id="rId5"/>
    <sheet name="สรุปแผนรวม  ไตรมาส2 ปี 60  " sheetId="6" r:id="rId6"/>
    <sheet name="แผน 4 หมวด ไตรมาส1ปี 60" sheetId="7" r:id="rId7"/>
    <sheet name="แผน 4 หมวด ไตรมาส 2 ปี 60 " sheetId="8" r:id="rId8"/>
    <sheet name="สรุปแผนรวม  ไตรมาส3 ปี 60  " sheetId="9" r:id="rId9"/>
    <sheet name="แผน 4 หมวด ไตรมาส 3 ปี 60  " sheetId="10" r:id="rId10"/>
  </sheets>
  <definedNames/>
  <calcPr fullCalcOnLoad="1"/>
</workbook>
</file>

<file path=xl/sharedStrings.xml><?xml version="1.0" encoding="utf-8"?>
<sst xmlns="http://schemas.openxmlformats.org/spreadsheetml/2006/main" count="910" uniqueCount="161">
  <si>
    <t>เทศบาลตำบลสันป่าตอง</t>
  </si>
  <si>
    <t>แผนการใช้จ่ายเงินรวม</t>
  </si>
  <si>
    <t>ลำดับที่</t>
  </si>
  <si>
    <t>รายการ</t>
  </si>
  <si>
    <t>งบประมาณ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</si>
  <si>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</si>
  <si>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</si>
  <si>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</si>
  <si>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</si>
  <si>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</si>
  <si>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</si>
  <si>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</si>
  <si>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</si>
  <si>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-</t>
  </si>
  <si>
    <t>ประมาณการค่าใช้จ่าย</t>
  </si>
  <si>
    <t>รวม</t>
  </si>
  <si>
    <t>ตุลาคม</t>
  </si>
  <si>
    <t>พฤศจิกายน</t>
  </si>
  <si>
    <t>ธันวาคม</t>
  </si>
  <si>
    <t>ที่</t>
  </si>
  <si>
    <t xml:space="preserve"> - เงินเดือนพนักงาน </t>
  </si>
  <si>
    <t xml:space="preserve"> - ค่าจ้างลูกจ้างประจำ</t>
  </si>
  <si>
    <t>หมวดค่าตอบแทนใช้สอยและวัสดุ</t>
  </si>
  <si>
    <t xml:space="preserve"> - เงินช่วยเหลือการศึกษาบุตร</t>
  </si>
  <si>
    <t xml:space="preserve"> -</t>
  </si>
  <si>
    <t xml:space="preserve"> - ค่าตอบแทนการปฏิบัติงานนอกเวลา</t>
  </si>
  <si>
    <t xml:space="preserve"> 1. รายจ่ายเพื่อให้ได้มาซึ่งบริการ</t>
  </si>
  <si>
    <t xml:space="preserve"> - 2 -</t>
  </si>
  <si>
    <t xml:space="preserve"> 2. รายจ่ายเพื่อบำรุงรักษาและซ่อมแซมทรัพย์สิน</t>
  </si>
  <si>
    <t xml:space="preserve">      - ค่าบำรงรักษาหรือซ่อมแซมทรัพย์สิน</t>
  </si>
  <si>
    <t xml:space="preserve"> 3. รายจ่ายที่เกี่ยวเนื่องกับการปฏิบัติราชการฯ</t>
  </si>
  <si>
    <t xml:space="preserve">     - ค่าใช้จ่ายในการเดินทางไปราชการ</t>
  </si>
  <si>
    <t>รวมงบประมาณรายจ่ายไตรมาสที่ 1</t>
  </si>
  <si>
    <t>สาธารณสุข</t>
  </si>
  <si>
    <t>ขยะ</t>
  </si>
  <si>
    <t>ไฟฟ้า</t>
  </si>
  <si>
    <t>คลัง</t>
  </si>
  <si>
    <t>ศึกษา</t>
  </si>
  <si>
    <t>ช่าง</t>
  </si>
  <si>
    <t>สวน</t>
  </si>
  <si>
    <t>โรงฆ่าสัตว์</t>
  </si>
  <si>
    <t xml:space="preserve"> </t>
  </si>
  <si>
    <t>พัฒนาชุมชน</t>
  </si>
  <si>
    <t>รวมค่าตอบแทน</t>
  </si>
  <si>
    <t>รวมค่าใช้สอย</t>
  </si>
  <si>
    <t xml:space="preserve"> รวมทั้งสิ้น</t>
  </si>
  <si>
    <t>เงินเดือน (ฝ่ายการเมือง)</t>
  </si>
  <si>
    <t>ยอดยกไป</t>
  </si>
  <si>
    <t xml:space="preserve"> - 3 - </t>
  </si>
  <si>
    <t xml:space="preserve"> - ค่าจ้างพนักงานจ้าง</t>
  </si>
  <si>
    <t xml:space="preserve"> - เงินเพิ่มต่าง ๆ พนักงานจ้าง</t>
  </si>
  <si>
    <t>ค่าตอบแทนประจำตำแหน่ง</t>
  </si>
  <si>
    <t>ค่าตอบแทนพิเศษ</t>
  </si>
  <si>
    <t>เลขา , ที่ปรึกษา</t>
  </si>
  <si>
    <t>ประธานสภา , สมาชิกสภา</t>
  </si>
  <si>
    <t>ป้องกันฯ</t>
  </si>
  <si>
    <t xml:space="preserve">  รวม</t>
  </si>
  <si>
    <t>ยอดยกมา</t>
  </si>
  <si>
    <t xml:space="preserve"> - 2 - </t>
  </si>
  <si>
    <t xml:space="preserve"> - 4 - </t>
  </si>
  <si>
    <t>เงินเดือน   (ฝ่ายประจำ)</t>
  </si>
  <si>
    <t xml:space="preserve">เงินเดือน  (ฝ่ายการเมือง)  </t>
  </si>
  <si>
    <r>
      <t>ค่าที่ดินและสิ่งก่อสร้าง</t>
    </r>
    <r>
      <rPr>
        <sz val="14"/>
        <rFont val="Angsana New"/>
        <family val="1"/>
      </rPr>
      <t xml:space="preserve">      พื้นฐาน</t>
    </r>
  </si>
  <si>
    <t>เงินเดือน  (ฝ่ายประจำ)</t>
  </si>
  <si>
    <t>รายจ่ายงบกลาง</t>
  </si>
  <si>
    <t>............................................................................................................................................................................................................</t>
  </si>
  <si>
    <t xml:space="preserve">              (นางศิริกานต์   อุนจะนำ)</t>
  </si>
  <si>
    <t>หมายเหตุ (4)</t>
  </si>
  <si>
    <t xml:space="preserve">                 ตำแหน่ง     ผู้อำนวยการกองคลัง</t>
  </si>
  <si>
    <t>(ลงชื่อ).............................................ผู้รายงาน</t>
  </si>
  <si>
    <t xml:space="preserve">                (ลงชื่อ)............................................ผู้ตรวจสอบ</t>
  </si>
  <si>
    <t xml:space="preserve">                              (นายดำรง         พื้นผา)</t>
  </si>
  <si>
    <t>แผนการใช้จ่ายเงินบริหารงานคลัง</t>
  </si>
  <si>
    <t xml:space="preserve">งบบุคลากร  </t>
  </si>
  <si>
    <t xml:space="preserve">   เงินเดือน   (ฝ่ายประจำ)</t>
  </si>
  <si>
    <t>รวมงบบุคลากร</t>
  </si>
  <si>
    <t xml:space="preserve">  งบดำเนินการ</t>
  </si>
  <si>
    <t xml:space="preserve">  - โครงการปรับขยายเวลาการให้บริการประชาชน</t>
  </si>
  <si>
    <t xml:space="preserve"> -  ค่าเช่าบ้าน</t>
  </si>
  <si>
    <r>
      <t>เงินเพิ่ม (พนักงาน)</t>
    </r>
    <r>
      <rPr>
        <sz val="16"/>
        <color indexed="8"/>
        <rFont val="Angsana New"/>
        <family val="1"/>
      </rPr>
      <t xml:space="preserve">   บริหาร </t>
    </r>
  </si>
  <si>
    <r>
      <t xml:space="preserve"> เงินเพิ่ม(ประจำ</t>
    </r>
    <r>
      <rPr>
        <sz val="16"/>
        <color indexed="8"/>
        <rFont val="Angsana New"/>
        <family val="1"/>
      </rPr>
      <t>)           ขยะ</t>
    </r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</si>
  <si>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</si>
  <si>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</si>
  <si>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</si>
  <si>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</si>
  <si>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</si>
  <si>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</si>
  <si>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 xml:space="preserve"> - ค่าวัสดุยานพาหนะและขนส่ง</t>
  </si>
  <si>
    <t xml:space="preserve"> - เงินเพิ่มต่าง ๆของพนักงานเทศบาล</t>
  </si>
  <si>
    <t xml:space="preserve"> - เงินเพิ่มต่าง ๆ พนักงาน</t>
  </si>
  <si>
    <t xml:space="preserve"> -  เงินเพิ่มต่าง ๆ ลูกจ้างประจำ</t>
  </si>
  <si>
    <t xml:space="preserve"> - เงินเดือนพนักงาน</t>
  </si>
  <si>
    <t xml:space="preserve"> -  ค่าจ้างประจำ</t>
  </si>
  <si>
    <t>สิงหาคม</t>
  </si>
  <si>
    <t>กันยายน</t>
  </si>
  <si>
    <t xml:space="preserve">     - ค่าจ้างเหมาบริการ</t>
  </si>
  <si>
    <t xml:space="preserve">  -  ค่าวัสดุสำนักงาน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</si>
  <si>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</si>
  <si>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</si>
  <si>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ค่าวัสดุไฟฟ้าและวิทยุ</t>
  </si>
  <si>
    <t>รวมไตรมาส  1</t>
  </si>
  <si>
    <t>งานกีฬา</t>
  </si>
  <si>
    <t>งานศาสนา</t>
  </si>
  <si>
    <t>ระดับก่อนวัยเรียน</t>
  </si>
  <si>
    <t xml:space="preserve">                                                                                                                                                         </t>
  </si>
  <si>
    <t>ประจำตำแหน่ง (บริหาร)</t>
  </si>
  <si>
    <t>ประจำตำแหน่ง (คลัง)</t>
  </si>
  <si>
    <t>ประจำตำแหน่ง (สาธารณสุข)</t>
  </si>
  <si>
    <t>ประจำตำแหน่ง (ช่าง)</t>
  </si>
  <si>
    <r>
      <t xml:space="preserve">งบกลาง </t>
    </r>
    <r>
      <rPr>
        <sz val="14"/>
        <rFont val="Angsana New"/>
        <family val="1"/>
      </rPr>
      <t xml:space="preserve">                              บริหาร</t>
    </r>
  </si>
  <si>
    <t xml:space="preserve"> - 5 - </t>
  </si>
  <si>
    <t>รวมไตรมาส 1</t>
  </si>
  <si>
    <r>
      <t xml:space="preserve"> </t>
    </r>
    <r>
      <rPr>
        <b/>
        <sz val="16"/>
        <rFont val="Angsana New"/>
        <family val="1"/>
      </rPr>
      <t>- เงินเดือนพนักงาน</t>
    </r>
    <r>
      <rPr>
        <sz val="16"/>
        <rFont val="Angsana New"/>
        <family val="1"/>
      </rPr>
      <t xml:space="preserve">    บริหาร</t>
    </r>
  </si>
  <si>
    <t xml:space="preserve">                                  ป้องกัน</t>
  </si>
  <si>
    <r>
      <t xml:space="preserve"> </t>
    </r>
    <r>
      <rPr>
        <b/>
        <sz val="16"/>
        <color indexed="8"/>
        <rFont val="Angsana New"/>
        <family val="1"/>
      </rPr>
      <t xml:space="preserve"> ค่าจ้างประจำ </t>
    </r>
    <r>
      <rPr>
        <sz val="16"/>
        <color indexed="8"/>
        <rFont val="Angsana New"/>
        <family val="1"/>
      </rPr>
      <t xml:space="preserve">           บริหาร</t>
    </r>
  </si>
  <si>
    <r>
      <t xml:space="preserve">  </t>
    </r>
    <r>
      <rPr>
        <b/>
        <sz val="16"/>
        <color indexed="8"/>
        <rFont val="Angsana New"/>
        <family val="1"/>
      </rPr>
      <t>ค่าจ้างชั่วคราว</t>
    </r>
    <r>
      <rPr>
        <sz val="16"/>
        <color indexed="8"/>
        <rFont val="Angsana New"/>
        <family val="1"/>
      </rPr>
      <t xml:space="preserve">         บริหาร</t>
    </r>
  </si>
  <si>
    <r>
      <t xml:space="preserve">  </t>
    </r>
    <r>
      <rPr>
        <b/>
        <sz val="16"/>
        <color indexed="8"/>
        <rFont val="Angsana New"/>
        <family val="1"/>
      </rPr>
      <t xml:space="preserve">เงินเพิ่ม  (ชั่วคราว) </t>
    </r>
    <r>
      <rPr>
        <sz val="16"/>
        <color indexed="8"/>
        <rFont val="Angsana New"/>
        <family val="1"/>
      </rPr>
      <t xml:space="preserve">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</si>
  <si>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ค่าตอบแทน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</si>
  <si>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ค่าใช้สอย </t>
    </r>
    <r>
      <rPr>
        <sz val="16"/>
        <color indexed="8"/>
        <rFont val="Angsana New"/>
        <family val="1"/>
      </rPr>
      <t xml:space="preserve">                   บริหาร</t>
    </r>
  </si>
  <si>
    <r>
      <t xml:space="preserve"> ค่าวัสดุ </t>
    </r>
    <r>
      <rPr>
        <sz val="16"/>
        <color indexed="8"/>
        <rFont val="Angsana New"/>
        <family val="1"/>
      </rPr>
      <t xml:space="preserve">                    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</si>
  <si>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ค่าสาธารณูปโภค </t>
    </r>
    <r>
      <rPr>
        <sz val="16"/>
        <color indexed="8"/>
        <rFont val="Angsana New"/>
        <family val="1"/>
      </rPr>
      <t xml:space="preserve">       บริหาร</t>
    </r>
  </si>
  <si>
    <r>
      <t xml:space="preserve"> เงินอุดหนุน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</si>
  <si>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ค่าครุภัณฑ์ </t>
    </r>
    <r>
      <rPr>
        <sz val="16"/>
        <color indexed="8"/>
        <rFont val="Angsana New"/>
        <family val="1"/>
      </rPr>
      <t xml:space="preserve">                  สวน</t>
    </r>
  </si>
  <si>
    <t>ครุภัณฑ์</t>
  </si>
  <si>
    <t>ครุภัณฑ์คอมพิวเตอร์</t>
  </si>
  <si>
    <t xml:space="preserve"> - เงินประจำตำแหน่ง</t>
  </si>
  <si>
    <t>งบประมาณรายจ่ายประจำปี  พ.ศ.   2559</t>
  </si>
  <si>
    <t>กรกฎาคม</t>
  </si>
  <si>
    <t>ไตรมาสที่  1  ตั้งแต่เดือนตุลาคม   2559   ถึงเดือนธันวาคม  2559</t>
  </si>
  <si>
    <t xml:space="preserve"> - ค่าวัสดุเชื้อเพลิงและหล่อลื่น</t>
  </si>
  <si>
    <t>รวมงบประมาณรายจ่ายไตรมาสที่ 3</t>
  </si>
  <si>
    <t>รวมงบประมาณรายจ่ายไตรมาสที่ 2</t>
  </si>
  <si>
    <t>งบประมาณรายจ่ายประจำปีงบประมาณ  พ.ศ. 2560</t>
  </si>
  <si>
    <t>ไตรมาสที่  2  ตั้งแต่เดือนมกราคม   2560   ถึงเดือนมีนาคม  2560</t>
  </si>
  <si>
    <t>ไตรมาสที่  3  ตั้งแต่เดือน  เมษายน   2560   ถึงเดือนมิถุนายน   2560</t>
  </si>
  <si>
    <t>ไตรมาสที่  4  ตั้งแต่เดือน  กรกฎาคม  2560   ถึงเดือนกันยายน   2560</t>
  </si>
  <si>
    <t>รวมงบประมาณรายจ่ายไตรมาสที่   4</t>
  </si>
  <si>
    <t>ไตรมาสที่  1  ตั้งแต่เดือน  ตุลาคม  2559   ถึงเดือน ธันวาคม   2559</t>
  </si>
  <si>
    <t>ประจำตำแหน่ง (ศึกษา)</t>
  </si>
  <si>
    <t>สร้างความเข้มแข็ง</t>
  </si>
  <si>
    <t>สนับสนุนความเข้มแข็งของชุมชน</t>
  </si>
  <si>
    <t>ค่าบำรุงรักษาและปรับปรุงครุภัณฑ์</t>
  </si>
  <si>
    <t>งบประมาณรายจ่าย   ประจำปีงบประมาณ    พ.ศ.  2560</t>
  </si>
  <si>
    <t>ไตรมาสที่   1  ตั้งแต่เดือน   ตุลาคม   2559   ถึงเดือน  ธันวาคม  2559</t>
  </si>
  <si>
    <t xml:space="preserve"> -  ค่าจ้างพนักงานจ้างทั่วไป</t>
  </si>
  <si>
    <t xml:space="preserve"> -  เงินเพิ่มต่าง ๆ พนักงานจ้างฯ</t>
  </si>
  <si>
    <t>พื้นฐาน</t>
  </si>
  <si>
    <t>ตำแหน่ง เจ้าพนักงานการเงินและบัญชีชำนาญงาน</t>
  </si>
  <si>
    <t>งบประมาณรายจ่ายประจำปี  พ.ศ.   2560</t>
  </si>
  <si>
    <t>ไตรมาสที่  2  ตั้งแต่เดือน  มกราคม  2560   ถึงเดือน  มีนาคม   2560</t>
  </si>
  <si>
    <t>รวมไตรมาส 2</t>
  </si>
  <si>
    <t xml:space="preserve">                                          (นางพวงทอง   เครือยศา)</t>
  </si>
  <si>
    <t>รวมไตรมาส  2</t>
  </si>
  <si>
    <t xml:space="preserve">                      (ลงชื่อ)............................................ผู้ตรวจสอบ</t>
  </si>
  <si>
    <t xml:space="preserve">          ตำแหน่ง     หัวหน้าฝ่ายพัฒนารายได้  รักษาราชการแทน</t>
  </si>
  <si>
    <t xml:space="preserve">                ผู้อำนวยการกองคลัง</t>
  </si>
  <si>
    <t>ไตรมาสที่   2  ตั้งแต่เดือนมกราคม   2560   ถึงเดือนมีนาคม  2560</t>
  </si>
  <si>
    <t>ไตรมาสที่   3  ตั้งแต่เดือนเมษายน   2560   ถึงเดือนมิถุนายน  2560</t>
  </si>
  <si>
    <t>รวมไตรมาส  3</t>
  </si>
  <si>
    <t>ไตรมาสที่  3  ตั้งแต่เดือน เมษายน  2560   ถึงเดือน  มิถุนายน   2560</t>
  </si>
  <si>
    <t>รวมไตรมาส 3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</si>
</sst>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0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8"/>
      <name val="Arial"/>
      <family val="0"/>
    </font>
    <font>
      <b/>
      <u val="single"/>
      <sz val="16"/>
      <name val="AngsanaUPC"/>
      <family val="1"/>
    </font>
    <font>
      <u val="single"/>
      <sz val="16"/>
      <name val="AngsanaUPC"/>
      <family val="1"/>
    </font>
    <font>
      <sz val="12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b/>
      <sz val="16"/>
      <color indexed="10"/>
      <name val="Angsana New"/>
      <family val="1"/>
    </font>
    <font>
      <b/>
      <sz val="16"/>
      <color indexed="8"/>
      <name val="Angsana New"/>
      <family val="1"/>
    </font>
    <font>
      <sz val="15"/>
      <name val="AngsanaUPC"/>
      <family val="1"/>
    </font>
    <font>
      <sz val="15"/>
      <name val="Angsana New"/>
      <family val="1"/>
    </font>
    <font>
      <sz val="14"/>
      <color indexed="8"/>
      <name val="Angsana New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2" fillId="0" borderId="2" xfId="0" applyFont="1" applyBorder="1" applyAlignment="1">
      <alignment horizontal="center"/>
    </xf>
    <xf numFmtId="43" fontId="1" fillId="0" borderId="4" xfId="17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2" fillId="0" borderId="5" xfId="17" applyFont="1" applyBorder="1" applyAlignment="1">
      <alignment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" fillId="0" borderId="0" xfId="17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43" fontId="9" fillId="0" borderId="7" xfId="17" applyFont="1" applyBorder="1" applyAlignment="1">
      <alignment/>
    </xf>
    <xf numFmtId="0" fontId="9" fillId="0" borderId="8" xfId="0" applyFont="1" applyBorder="1" applyAlignment="1">
      <alignment/>
    </xf>
    <xf numFmtId="43" fontId="9" fillId="0" borderId="8" xfId="17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43" fontId="13" fillId="0" borderId="2" xfId="17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17" fontId="9" fillId="0" borderId="6" xfId="0" applyNumberFormat="1" applyFont="1" applyBorder="1" applyAlignment="1">
      <alignment horizontal="center"/>
    </xf>
    <xf numFmtId="43" fontId="13" fillId="0" borderId="8" xfId="17" applyFont="1" applyBorder="1" applyAlignment="1">
      <alignment/>
    </xf>
    <xf numFmtId="43" fontId="13" fillId="0" borderId="2" xfId="17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43" fontId="0" fillId="0" borderId="0" xfId="17" applyAlignment="1">
      <alignment/>
    </xf>
    <xf numFmtId="43" fontId="13" fillId="0" borderId="1" xfId="17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3" fontId="13" fillId="0" borderId="8" xfId="17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left"/>
    </xf>
    <xf numFmtId="43" fontId="13" fillId="0" borderId="9" xfId="17" applyFont="1" applyBorder="1" applyAlignment="1">
      <alignment/>
    </xf>
    <xf numFmtId="0" fontId="10" fillId="0" borderId="9" xfId="0" applyFont="1" applyBorder="1" applyAlignment="1">
      <alignment/>
    </xf>
    <xf numFmtId="43" fontId="9" fillId="0" borderId="9" xfId="17" applyFont="1" applyBorder="1" applyAlignment="1">
      <alignment horizontal="center"/>
    </xf>
    <xf numFmtId="17" fontId="9" fillId="0" borderId="9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43" fontId="13" fillId="0" borderId="0" xfId="17" applyFont="1" applyBorder="1" applyAlignment="1">
      <alignment/>
    </xf>
    <xf numFmtId="43" fontId="13" fillId="0" borderId="10" xfId="17" applyFont="1" applyBorder="1" applyAlignment="1">
      <alignment/>
    </xf>
    <xf numFmtId="43" fontId="13" fillId="0" borderId="5" xfId="17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3" fontId="13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4" fillId="0" borderId="11" xfId="0" applyFont="1" applyBorder="1" applyAlignment="1">
      <alignment horizontal="left"/>
    </xf>
    <xf numFmtId="43" fontId="13" fillId="0" borderId="12" xfId="17" applyFont="1" applyBorder="1" applyAlignment="1">
      <alignment/>
    </xf>
    <xf numFmtId="0" fontId="10" fillId="0" borderId="8" xfId="0" applyFont="1" applyBorder="1" applyAlignment="1">
      <alignment/>
    </xf>
    <xf numFmtId="0" fontId="4" fillId="0" borderId="2" xfId="0" applyFont="1" applyBorder="1" applyAlignment="1">
      <alignment horizontal="center"/>
    </xf>
    <xf numFmtId="43" fontId="2" fillId="0" borderId="2" xfId="17" applyFont="1" applyBorder="1" applyAlignment="1">
      <alignment/>
    </xf>
    <xf numFmtId="43" fontId="2" fillId="0" borderId="2" xfId="17" applyFont="1" applyBorder="1" applyAlignment="1">
      <alignment horizontal="center"/>
    </xf>
    <xf numFmtId="43" fontId="2" fillId="0" borderId="5" xfId="17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7" applyFont="1" applyBorder="1" applyAlignment="1">
      <alignment horizontal="center"/>
    </xf>
    <xf numFmtId="43" fontId="2" fillId="0" borderId="0" xfId="17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5" xfId="0" applyFont="1" applyBorder="1" applyAlignment="1">
      <alignment/>
    </xf>
    <xf numFmtId="43" fontId="2" fillId="0" borderId="13" xfId="0" applyNumberFormat="1" applyFont="1" applyBorder="1" applyAlignment="1">
      <alignment horizontal="center"/>
    </xf>
    <xf numFmtId="43" fontId="2" fillId="0" borderId="13" xfId="17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43" fontId="1" fillId="0" borderId="8" xfId="17" applyFont="1" applyBorder="1" applyAlignment="1">
      <alignment horizontal="center"/>
    </xf>
    <xf numFmtId="0" fontId="6" fillId="0" borderId="8" xfId="0" applyFont="1" applyBorder="1" applyAlignment="1">
      <alignment/>
    </xf>
    <xf numFmtId="43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4" xfId="17" applyFont="1" applyBorder="1" applyAlignment="1">
      <alignment/>
    </xf>
    <xf numFmtId="0" fontId="1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7" xfId="0" applyFont="1" applyBorder="1" applyAlignment="1">
      <alignment/>
    </xf>
    <xf numFmtId="43" fontId="1" fillId="0" borderId="2" xfId="17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9" fillId="0" borderId="0" xfId="17" applyFont="1" applyAlignment="1">
      <alignment/>
    </xf>
    <xf numFmtId="43" fontId="9" fillId="0" borderId="8" xfId="17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9" fillId="0" borderId="10" xfId="0" applyFont="1" applyBorder="1" applyAlignment="1">
      <alignment/>
    </xf>
    <xf numFmtId="43" fontId="9" fillId="0" borderId="10" xfId="17" applyFont="1" applyBorder="1" applyAlignment="1">
      <alignment/>
    </xf>
    <xf numFmtId="0" fontId="10" fillId="0" borderId="5" xfId="0" applyFont="1" applyBorder="1" applyAlignment="1">
      <alignment horizontal="center"/>
    </xf>
    <xf numFmtId="43" fontId="9" fillId="0" borderId="5" xfId="17" applyFont="1" applyBorder="1" applyAlignment="1">
      <alignment/>
    </xf>
    <xf numFmtId="43" fontId="13" fillId="0" borderId="5" xfId="17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9" fillId="0" borderId="0" xfId="0" applyFont="1" applyBorder="1" applyAlignment="1">
      <alignment/>
    </xf>
    <xf numFmtId="194" fontId="13" fillId="0" borderId="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3" fontId="13" fillId="0" borderId="8" xfId="0" applyNumberFormat="1" applyFont="1" applyBorder="1" applyAlignment="1">
      <alignment horizontal="center"/>
    </xf>
    <xf numFmtId="43" fontId="18" fillId="0" borderId="5" xfId="17" applyFont="1" applyBorder="1" applyAlignment="1">
      <alignment/>
    </xf>
    <xf numFmtId="0" fontId="9" fillId="0" borderId="15" xfId="0" applyFont="1" applyBorder="1" applyAlignment="1">
      <alignment/>
    </xf>
    <xf numFmtId="43" fontId="9" fillId="0" borderId="2" xfId="0" applyNumberFormat="1" applyFont="1" applyBorder="1" applyAlignment="1">
      <alignment horizontal="center"/>
    </xf>
    <xf numFmtId="43" fontId="13" fillId="0" borderId="7" xfId="0" applyNumberFormat="1" applyFont="1" applyBorder="1" applyAlignment="1">
      <alignment/>
    </xf>
    <xf numFmtId="0" fontId="16" fillId="0" borderId="16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8" xfId="0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43" fontId="9" fillId="0" borderId="8" xfId="0" applyNumberFormat="1" applyFont="1" applyBorder="1" applyAlignment="1">
      <alignment horizontal="center"/>
    </xf>
    <xf numFmtId="43" fontId="13" fillId="0" borderId="5" xfId="17" applyNumberFormat="1" applyFont="1" applyBorder="1" applyAlignment="1">
      <alignment/>
    </xf>
    <xf numFmtId="43" fontId="1" fillId="0" borderId="5" xfId="17" applyFont="1" applyBorder="1" applyAlignment="1">
      <alignment horizontal="center"/>
    </xf>
    <xf numFmtId="43" fontId="1" fillId="0" borderId="5" xfId="17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8" xfId="0" applyFont="1" applyBorder="1" applyAlignment="1">
      <alignment/>
    </xf>
    <xf numFmtId="43" fontId="1" fillId="0" borderId="10" xfId="17" applyFont="1" applyBorder="1" applyAlignment="1">
      <alignment/>
    </xf>
    <xf numFmtId="43" fontId="1" fillId="0" borderId="10" xfId="17" applyFont="1" applyBorder="1" applyAlignment="1">
      <alignment horizontal="center"/>
    </xf>
    <xf numFmtId="43" fontId="1" fillId="0" borderId="14" xfId="17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15" fillId="0" borderId="18" xfId="0" applyFont="1" applyBorder="1" applyAlignment="1">
      <alignment horizontal="center"/>
    </xf>
    <xf numFmtId="43" fontId="13" fillId="0" borderId="13" xfId="17" applyFont="1" applyBorder="1" applyAlignment="1">
      <alignment/>
    </xf>
    <xf numFmtId="43" fontId="13" fillId="0" borderId="1" xfId="17" applyFont="1" applyBorder="1" applyAlignment="1">
      <alignment/>
    </xf>
    <xf numFmtId="0" fontId="12" fillId="0" borderId="9" xfId="0" applyFont="1" applyBorder="1" applyAlignment="1">
      <alignment horizontal="right"/>
    </xf>
    <xf numFmtId="43" fontId="13" fillId="0" borderId="9" xfId="0" applyNumberFormat="1" applyFont="1" applyBorder="1" applyAlignment="1">
      <alignment horizontal="center"/>
    </xf>
    <xf numFmtId="43" fontId="13" fillId="0" borderId="5" xfId="0" applyNumberFormat="1" applyFont="1" applyBorder="1" applyAlignment="1">
      <alignment horizontal="center"/>
    </xf>
    <xf numFmtId="0" fontId="16" fillId="0" borderId="19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3" fontId="13" fillId="0" borderId="1" xfId="0" applyNumberFormat="1" applyFont="1" applyBorder="1" applyAlignment="1">
      <alignment horizontal="center"/>
    </xf>
    <xf numFmtId="43" fontId="0" fillId="0" borderId="0" xfId="17" applyAlignment="1">
      <alignment/>
    </xf>
    <xf numFmtId="0" fontId="9" fillId="0" borderId="14" xfId="0" applyFont="1" applyBorder="1" applyAlignment="1">
      <alignment horizontal="right"/>
    </xf>
    <xf numFmtId="43" fontId="13" fillId="0" borderId="14" xfId="17" applyFont="1" applyBorder="1" applyAlignment="1">
      <alignment/>
    </xf>
    <xf numFmtId="43" fontId="13" fillId="0" borderId="14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43" fontId="13" fillId="0" borderId="1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37">
      <selection activeCell="D7" sqref="D7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7" t="s">
        <v>72</v>
      </c>
      <c r="B1" s="157"/>
      <c r="C1" s="157"/>
      <c r="D1" s="157"/>
      <c r="E1" s="157"/>
      <c r="F1" s="157"/>
      <c r="G1" s="157"/>
    </row>
    <row r="2" spans="1:7" ht="30" customHeight="1">
      <c r="A2" s="157" t="s">
        <v>132</v>
      </c>
      <c r="B2" s="157"/>
      <c r="C2" s="157"/>
      <c r="D2" s="157"/>
      <c r="E2" s="157"/>
      <c r="F2" s="157"/>
      <c r="G2" s="157"/>
    </row>
    <row r="3" spans="1:7" ht="30" customHeight="1">
      <c r="A3" s="157" t="s">
        <v>128</v>
      </c>
      <c r="B3" s="157"/>
      <c r="C3" s="157"/>
      <c r="D3" s="157"/>
      <c r="E3" s="157"/>
      <c r="F3" s="157"/>
      <c r="G3" s="157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16</v>
      </c>
      <c r="F4" s="1" t="s">
        <v>17</v>
      </c>
      <c r="G4" s="1" t="s">
        <v>18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73</v>
      </c>
      <c r="C6" s="8"/>
      <c r="D6" s="3"/>
      <c r="E6" s="3"/>
      <c r="F6" s="3"/>
      <c r="G6" s="3"/>
    </row>
    <row r="7" spans="1:7" ht="32.25" customHeight="1">
      <c r="A7" s="82"/>
      <c r="B7" s="104" t="s">
        <v>74</v>
      </c>
      <c r="C7" s="83"/>
      <c r="D7" s="82"/>
      <c r="E7" s="82"/>
      <c r="F7" s="82"/>
      <c r="G7" s="82"/>
    </row>
    <row r="8" spans="1:8" ht="32.25" customHeight="1">
      <c r="A8" s="82"/>
      <c r="B8" s="82" t="s">
        <v>20</v>
      </c>
      <c r="C8" s="84">
        <v>2836600</v>
      </c>
      <c r="D8" s="84">
        <f aca="true" t="shared" si="0" ref="D8:D13">E8+F8+G8</f>
        <v>709149</v>
      </c>
      <c r="E8" s="84">
        <v>236383</v>
      </c>
      <c r="F8" s="84">
        <v>236383</v>
      </c>
      <c r="G8" s="84">
        <v>236383</v>
      </c>
      <c r="H8" s="20"/>
    </row>
    <row r="9" spans="1:7" ht="32.25" customHeight="1">
      <c r="A9" s="82"/>
      <c r="B9" s="82" t="s">
        <v>88</v>
      </c>
      <c r="C9" s="84">
        <v>85200</v>
      </c>
      <c r="D9" s="84">
        <f t="shared" si="0"/>
        <v>21300</v>
      </c>
      <c r="E9" s="84">
        <v>7100</v>
      </c>
      <c r="F9" s="84">
        <v>7100</v>
      </c>
      <c r="G9" s="84">
        <v>7100</v>
      </c>
    </row>
    <row r="10" spans="1:7" ht="32.25" customHeight="1">
      <c r="A10" s="82"/>
      <c r="B10" s="82" t="s">
        <v>125</v>
      </c>
      <c r="C10" s="84">
        <v>101100</v>
      </c>
      <c r="D10" s="84">
        <f t="shared" si="0"/>
        <v>25275</v>
      </c>
      <c r="E10" s="84">
        <v>8425</v>
      </c>
      <c r="F10" s="84">
        <v>8425</v>
      </c>
      <c r="G10" s="84">
        <v>8425</v>
      </c>
    </row>
    <row r="11" spans="1:7" ht="33" customHeight="1">
      <c r="A11" s="82"/>
      <c r="B11" s="82" t="s">
        <v>21</v>
      </c>
      <c r="C11" s="84">
        <v>250840</v>
      </c>
      <c r="D11" s="84">
        <f t="shared" si="0"/>
        <v>62709</v>
      </c>
      <c r="E11" s="84">
        <v>20903</v>
      </c>
      <c r="F11" s="84">
        <v>20903</v>
      </c>
      <c r="G11" s="84">
        <v>20903</v>
      </c>
    </row>
    <row r="12" spans="1:7" ht="30" customHeight="1">
      <c r="A12" s="82"/>
      <c r="B12" s="82" t="s">
        <v>49</v>
      </c>
      <c r="C12" s="84">
        <v>273600</v>
      </c>
      <c r="D12" s="84">
        <f t="shared" si="0"/>
        <v>68400</v>
      </c>
      <c r="E12" s="84">
        <v>22800</v>
      </c>
      <c r="F12" s="84">
        <v>22800</v>
      </c>
      <c r="G12" s="84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9"/>
      <c r="B14" s="85" t="s">
        <v>75</v>
      </c>
      <c r="C14" s="74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76</v>
      </c>
      <c r="C15" s="73"/>
      <c r="D15" s="72"/>
      <c r="E15" s="72"/>
      <c r="F15" s="72"/>
      <c r="G15" s="72"/>
    </row>
    <row r="16" spans="1:7" ht="30" customHeight="1">
      <c r="A16" s="86">
        <v>2</v>
      </c>
      <c r="B16" s="87" t="s">
        <v>22</v>
      </c>
      <c r="C16" s="87"/>
      <c r="D16" s="84"/>
      <c r="E16" s="84"/>
      <c r="F16" s="84"/>
      <c r="G16" s="84"/>
    </row>
    <row r="17" spans="1:7" ht="30" customHeight="1">
      <c r="A17" s="82"/>
      <c r="B17" s="104" t="s">
        <v>6</v>
      </c>
      <c r="C17" s="88"/>
      <c r="D17" s="84"/>
      <c r="E17" s="84"/>
      <c r="F17" s="84"/>
      <c r="G17" s="84"/>
    </row>
    <row r="18" spans="1:7" ht="33.75" customHeight="1">
      <c r="A18" s="82"/>
      <c r="B18" s="82" t="s">
        <v>23</v>
      </c>
      <c r="C18" s="84">
        <v>90000</v>
      </c>
      <c r="D18" s="84">
        <f>E18+F18+G18</f>
        <v>45000</v>
      </c>
      <c r="E18" s="89">
        <v>0</v>
      </c>
      <c r="F18" s="84">
        <v>22500</v>
      </c>
      <c r="G18" s="89">
        <v>22500</v>
      </c>
    </row>
    <row r="19" spans="1:7" ht="30" customHeight="1">
      <c r="A19" s="82"/>
      <c r="B19" s="105" t="s">
        <v>25</v>
      </c>
      <c r="C19" s="84">
        <v>20000</v>
      </c>
      <c r="D19" s="89" t="s">
        <v>24</v>
      </c>
      <c r="E19" s="89" t="s">
        <v>24</v>
      </c>
      <c r="F19" s="89">
        <v>0</v>
      </c>
      <c r="G19" s="89" t="s">
        <v>24</v>
      </c>
    </row>
    <row r="20" spans="1:7" ht="33.75" customHeight="1">
      <c r="A20" s="3"/>
      <c r="B20" s="3" t="s">
        <v>78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9"/>
      <c r="B21" s="85" t="s">
        <v>43</v>
      </c>
      <c r="C21" s="74">
        <f>SUM(C18:C20)</f>
        <v>146000</v>
      </c>
      <c r="D21" s="13">
        <f>SUM(D18:D20)</f>
        <v>54000</v>
      </c>
      <c r="E21" s="13">
        <f>SUM(E18:E20)</f>
        <v>3000</v>
      </c>
      <c r="F21" s="13">
        <f>SUM(F18:F20)</f>
        <v>25500</v>
      </c>
      <c r="G21" s="13">
        <f>SUM(G18:G20)</f>
        <v>25500</v>
      </c>
    </row>
    <row r="22" spans="1:7" ht="35.25" customHeight="1" thickTop="1">
      <c r="A22" s="6"/>
      <c r="B22" s="75"/>
      <c r="C22" s="76"/>
      <c r="D22" s="77"/>
      <c r="E22" s="77"/>
      <c r="F22" s="77"/>
      <c r="G22" s="77"/>
    </row>
    <row r="23" spans="1:7" ht="19.5" customHeight="1">
      <c r="A23" s="6"/>
      <c r="B23" s="75"/>
      <c r="C23" s="76"/>
      <c r="D23" s="77"/>
      <c r="E23" s="77"/>
      <c r="F23" s="77"/>
      <c r="G23" s="77"/>
    </row>
    <row r="24" spans="1:7" ht="19.5" customHeight="1">
      <c r="A24" s="6"/>
      <c r="B24" s="75"/>
      <c r="C24" s="76"/>
      <c r="D24" s="77"/>
      <c r="E24" s="77"/>
      <c r="F24" s="77"/>
      <c r="G24" s="77"/>
    </row>
    <row r="25" spans="1:7" ht="27.75" customHeight="1">
      <c r="A25" s="156" t="s">
        <v>27</v>
      </c>
      <c r="B25" s="156"/>
      <c r="C25" s="156"/>
      <c r="D25" s="156"/>
      <c r="E25" s="156"/>
      <c r="F25" s="156"/>
      <c r="G25" s="156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16</v>
      </c>
      <c r="F26" s="1" t="s">
        <v>17</v>
      </c>
      <c r="G26" s="1" t="s">
        <v>18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1" t="s">
        <v>7</v>
      </c>
      <c r="C28" s="10"/>
      <c r="D28" s="3"/>
      <c r="E28" s="3"/>
      <c r="F28" s="3"/>
      <c r="G28" s="3"/>
    </row>
    <row r="29" spans="1:7" ht="29.25" customHeight="1">
      <c r="A29" s="82"/>
      <c r="B29" s="82" t="s">
        <v>26</v>
      </c>
      <c r="C29" s="84"/>
      <c r="D29" s="86"/>
      <c r="E29" s="82"/>
      <c r="F29" s="82"/>
      <c r="G29" s="82"/>
    </row>
    <row r="30" spans="1:7" ht="27.75" customHeight="1">
      <c r="A30" s="86"/>
      <c r="B30" s="82" t="s">
        <v>95</v>
      </c>
      <c r="C30" s="84">
        <v>555500</v>
      </c>
      <c r="D30" s="100">
        <f>E30+F30+G30</f>
        <v>138873</v>
      </c>
      <c r="E30" s="89">
        <v>46291</v>
      </c>
      <c r="F30" s="89">
        <v>46291</v>
      </c>
      <c r="G30" s="89">
        <v>46291</v>
      </c>
    </row>
    <row r="31" spans="1:7" ht="27.75" customHeight="1">
      <c r="A31" s="82"/>
      <c r="B31" s="90" t="s">
        <v>28</v>
      </c>
      <c r="C31" s="91"/>
      <c r="D31" s="82"/>
      <c r="E31" s="82"/>
      <c r="F31" s="82"/>
      <c r="G31" s="82"/>
    </row>
    <row r="32" spans="1:7" ht="27.75" customHeight="1">
      <c r="A32" s="82"/>
      <c r="B32" s="90" t="s">
        <v>29</v>
      </c>
      <c r="C32" s="84">
        <v>30000</v>
      </c>
      <c r="D32" s="84">
        <f>E32+F32+G32</f>
        <v>0</v>
      </c>
      <c r="E32" s="89">
        <v>0</v>
      </c>
      <c r="F32" s="89"/>
      <c r="G32" s="84"/>
    </row>
    <row r="33" spans="1:7" ht="27" customHeight="1">
      <c r="A33" s="82"/>
      <c r="B33" s="90" t="s">
        <v>30</v>
      </c>
      <c r="C33" s="90"/>
      <c r="D33" s="84"/>
      <c r="E33" s="84"/>
      <c r="F33" s="84"/>
      <c r="G33" s="84"/>
    </row>
    <row r="34" spans="1:7" ht="30" customHeight="1">
      <c r="A34" s="82"/>
      <c r="B34" s="92" t="s">
        <v>31</v>
      </c>
      <c r="C34" s="93">
        <v>60000</v>
      </c>
      <c r="D34" s="101">
        <f>E34+F34+G34</f>
        <v>0</v>
      </c>
      <c r="E34" s="102">
        <v>0</v>
      </c>
      <c r="F34" s="102"/>
      <c r="G34" s="102"/>
    </row>
    <row r="35" spans="1:7" ht="27.75" customHeight="1">
      <c r="A35" s="3"/>
      <c r="B35" s="11" t="s">
        <v>77</v>
      </c>
      <c r="C35" s="78">
        <v>10000</v>
      </c>
      <c r="D35" s="111" t="s">
        <v>13</v>
      </c>
      <c r="E35" s="2" t="s">
        <v>13</v>
      </c>
      <c r="F35" s="2" t="s">
        <v>13</v>
      </c>
      <c r="G35" s="2" t="s">
        <v>13</v>
      </c>
    </row>
    <row r="36" spans="1:7" ht="27.75" customHeight="1" thickBot="1">
      <c r="A36" s="79"/>
      <c r="B36" s="85" t="s">
        <v>44</v>
      </c>
      <c r="C36" s="103">
        <f>SUM(C30:C35)</f>
        <v>655500</v>
      </c>
      <c r="D36" s="13">
        <f>SUM(D30:D35)</f>
        <v>138873</v>
      </c>
      <c r="E36" s="13">
        <f>SUM(E30:E35)</f>
        <v>46291</v>
      </c>
      <c r="F36" s="13">
        <f>SUM(F30:F35)</f>
        <v>46291</v>
      </c>
      <c r="G36" s="13">
        <f>SUM(G29:G35)</f>
        <v>46291</v>
      </c>
    </row>
    <row r="37" spans="1:7" ht="33.75" customHeight="1" thickTop="1">
      <c r="A37" s="2">
        <v>4</v>
      </c>
      <c r="B37" s="71" t="s">
        <v>8</v>
      </c>
      <c r="C37" s="10"/>
      <c r="D37" s="4"/>
      <c r="E37" s="4"/>
      <c r="F37" s="4"/>
      <c r="G37" s="4"/>
    </row>
    <row r="38" spans="1:7" ht="33.75" customHeight="1">
      <c r="A38" s="82"/>
      <c r="B38" s="113" t="s">
        <v>96</v>
      </c>
      <c r="C38" s="84">
        <v>70000</v>
      </c>
      <c r="D38" s="84">
        <f>E38+F38+G38</f>
        <v>0</v>
      </c>
      <c r="E38" s="84">
        <v>0</v>
      </c>
      <c r="F38" s="84"/>
      <c r="G38" s="84"/>
    </row>
    <row r="39" spans="1:7" ht="33.75" customHeight="1">
      <c r="A39" s="82"/>
      <c r="B39" s="113" t="s">
        <v>87</v>
      </c>
      <c r="C39" s="84">
        <v>3000</v>
      </c>
      <c r="D39" s="84">
        <f>E39+F39+G39</f>
        <v>0</v>
      </c>
      <c r="E39" s="84">
        <v>0</v>
      </c>
      <c r="F39" s="84">
        <v>0</v>
      </c>
      <c r="G39" s="84"/>
    </row>
    <row r="40" spans="1:8" ht="28.5" customHeight="1">
      <c r="A40" s="82"/>
      <c r="B40" s="113" t="s">
        <v>97</v>
      </c>
      <c r="C40" s="84">
        <v>40000</v>
      </c>
      <c r="D40" s="84">
        <f>E40+F40+G40</f>
        <v>0</v>
      </c>
      <c r="E40" s="84">
        <v>0</v>
      </c>
      <c r="F40" s="84"/>
      <c r="G40" s="84"/>
      <c r="H40" s="20"/>
    </row>
    <row r="41" spans="1:7" ht="28.5" customHeight="1">
      <c r="A41" s="82"/>
      <c r="B41" s="113" t="s">
        <v>98</v>
      </c>
      <c r="C41" s="84">
        <v>2000</v>
      </c>
      <c r="D41" s="84">
        <v>0</v>
      </c>
      <c r="E41" s="84">
        <v>0</v>
      </c>
      <c r="F41" s="84">
        <v>0</v>
      </c>
      <c r="G41" s="84">
        <v>0</v>
      </c>
    </row>
    <row r="42" spans="1:7" ht="30" customHeight="1">
      <c r="A42" s="112"/>
      <c r="B42" s="112" t="s">
        <v>99</v>
      </c>
      <c r="C42" s="134">
        <v>2000</v>
      </c>
      <c r="D42" s="135">
        <v>0</v>
      </c>
      <c r="E42" s="111" t="s">
        <v>13</v>
      </c>
      <c r="F42" s="111" t="s">
        <v>13</v>
      </c>
      <c r="G42" s="111"/>
    </row>
    <row r="43" spans="1:7" ht="30" customHeight="1">
      <c r="A43" s="94"/>
      <c r="B43" s="94" t="s">
        <v>129</v>
      </c>
      <c r="C43" s="95">
        <v>3000</v>
      </c>
      <c r="D43" s="136">
        <f>E43+F43+G43</f>
        <v>750</v>
      </c>
      <c r="E43" s="136">
        <v>250</v>
      </c>
      <c r="F43" s="136">
        <v>250</v>
      </c>
      <c r="G43" s="136">
        <v>250</v>
      </c>
    </row>
    <row r="44" spans="1:7" ht="28.5" customHeight="1" thickBot="1">
      <c r="A44" s="79"/>
      <c r="B44" s="85" t="s">
        <v>15</v>
      </c>
      <c r="C44" s="129">
        <f>SUM(C38:C43)</f>
        <v>120000</v>
      </c>
      <c r="D44" s="130"/>
      <c r="E44" s="129">
        <v>0</v>
      </c>
      <c r="F44" s="129">
        <f>SUM(F38:F42)</f>
        <v>0</v>
      </c>
      <c r="G44" s="130">
        <f>SUM(G38:G42)</f>
        <v>0</v>
      </c>
    </row>
    <row r="45" spans="1:7" ht="28.5" customHeight="1" thickTop="1">
      <c r="A45" s="2">
        <v>5</v>
      </c>
      <c r="B45" s="131" t="s">
        <v>123</v>
      </c>
      <c r="C45" s="99"/>
      <c r="D45" s="4"/>
      <c r="E45" s="99"/>
      <c r="F45" s="99"/>
      <c r="G45" s="4"/>
    </row>
    <row r="46" spans="1:7" ht="28.5" customHeight="1">
      <c r="A46" s="3"/>
      <c r="B46" s="132" t="s">
        <v>124</v>
      </c>
      <c r="C46" s="99">
        <v>22000</v>
      </c>
      <c r="D46" s="4">
        <v>0</v>
      </c>
      <c r="E46" s="99">
        <v>0</v>
      </c>
      <c r="F46" s="99">
        <v>0</v>
      </c>
      <c r="G46" s="4">
        <v>0</v>
      </c>
    </row>
    <row r="47" spans="1:7" ht="28.5" customHeight="1" thickBot="1">
      <c r="A47" s="79"/>
      <c r="B47" s="85" t="s">
        <v>15</v>
      </c>
      <c r="C47" s="129"/>
      <c r="D47" s="130">
        <v>0</v>
      </c>
      <c r="E47" s="129"/>
      <c r="F47" s="129"/>
      <c r="G47" s="130"/>
    </row>
    <row r="48" spans="1:7" ht="33.75" customHeight="1" thickBot="1" thickTop="1">
      <c r="A48" s="154" t="s">
        <v>32</v>
      </c>
      <c r="B48" s="155"/>
      <c r="C48" s="80">
        <f>C47+C44+C36+C21+C14</f>
        <v>4516840</v>
      </c>
      <c r="D48" s="81">
        <f>D44+D36+D21+D14</f>
        <v>1091706</v>
      </c>
      <c r="E48" s="81">
        <v>0</v>
      </c>
      <c r="F48" s="81">
        <v>0</v>
      </c>
      <c r="G48" s="81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3"/>
  <sheetViews>
    <sheetView tabSelected="1" view="pageBreakPreview" zoomScale="140" zoomScaleSheetLayoutView="140" workbookViewId="0" topLeftCell="A145">
      <selection activeCell="D151" sqref="D151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58" t="s">
        <v>0</v>
      </c>
      <c r="B1" s="158"/>
      <c r="C1" s="158"/>
      <c r="D1" s="158"/>
      <c r="E1" s="158"/>
      <c r="F1" s="158"/>
      <c r="G1" s="158"/>
    </row>
    <row r="2" spans="1:7" ht="26.25" customHeight="1">
      <c r="A2" s="158" t="s">
        <v>1</v>
      </c>
      <c r="B2" s="158"/>
      <c r="C2" s="158"/>
      <c r="D2" s="158"/>
      <c r="E2" s="158"/>
      <c r="F2" s="158"/>
      <c r="G2" s="158"/>
    </row>
    <row r="3" spans="1:7" ht="24.75" customHeight="1">
      <c r="A3" s="158" t="s">
        <v>148</v>
      </c>
      <c r="B3" s="158"/>
      <c r="C3" s="158"/>
      <c r="D3" s="158"/>
      <c r="E3" s="158"/>
      <c r="F3" s="158"/>
      <c r="G3" s="158"/>
    </row>
    <row r="4" spans="1:7" ht="29.25" customHeight="1">
      <c r="A4" s="162" t="s">
        <v>159</v>
      </c>
      <c r="B4" s="162"/>
      <c r="C4" s="162"/>
      <c r="D4" s="162"/>
      <c r="E4" s="162"/>
      <c r="F4" s="162"/>
      <c r="G4" s="162"/>
    </row>
    <row r="5" spans="1:7" ht="26.25" customHeight="1">
      <c r="A5" s="30" t="s">
        <v>2</v>
      </c>
      <c r="B5" s="30" t="s">
        <v>3</v>
      </c>
      <c r="C5" s="30" t="s">
        <v>4</v>
      </c>
      <c r="D5" s="159" t="s">
        <v>14</v>
      </c>
      <c r="E5" s="160"/>
      <c r="F5" s="160"/>
      <c r="G5" s="161"/>
    </row>
    <row r="6" spans="1:7" ht="29.25" customHeight="1">
      <c r="A6" s="31"/>
      <c r="B6" s="31"/>
      <c r="C6" s="36"/>
      <c r="D6" s="22" t="s">
        <v>160</v>
      </c>
      <c r="E6" s="37" t="s">
        <v>84</v>
      </c>
      <c r="F6" s="37" t="s">
        <v>85</v>
      </c>
      <c r="G6" s="37" t="s">
        <v>86</v>
      </c>
    </row>
    <row r="7" spans="1:7" ht="25.5" customHeight="1">
      <c r="A7" s="28">
        <v>1</v>
      </c>
      <c r="B7" s="54" t="s">
        <v>61</v>
      </c>
      <c r="C7" s="39"/>
      <c r="D7" s="42"/>
      <c r="E7" s="42"/>
      <c r="F7" s="42"/>
      <c r="G7" s="42"/>
    </row>
    <row r="8" spans="1:8" ht="25.5" customHeight="1">
      <c r="A8" s="43"/>
      <c r="B8" s="61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1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8" ht="24.75" customHeight="1">
      <c r="A10" s="43"/>
      <c r="B10" s="61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  <c r="H10" t="s">
        <v>41</v>
      </c>
    </row>
    <row r="11" spans="1:9" ht="27" customHeight="1">
      <c r="A11" s="43"/>
      <c r="B11" s="61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9" t="s">
        <v>54</v>
      </c>
      <c r="C12" s="39">
        <v>1555200</v>
      </c>
      <c r="D12" s="39">
        <f t="shared" si="0"/>
        <v>388800</v>
      </c>
      <c r="E12" s="39">
        <v>129600</v>
      </c>
      <c r="F12" s="39">
        <v>129600</v>
      </c>
      <c r="G12" s="39">
        <v>129600</v>
      </c>
      <c r="I12" s="150"/>
    </row>
    <row r="13" spans="1:9" ht="25.5" customHeight="1" thickBot="1">
      <c r="A13" s="31"/>
      <c r="B13" s="62" t="s">
        <v>56</v>
      </c>
      <c r="C13" s="110">
        <f>SUM(C8:C12)</f>
        <v>2848320</v>
      </c>
      <c r="D13" s="110">
        <f t="shared" si="0"/>
        <v>712080</v>
      </c>
      <c r="E13" s="110">
        <f>SUM(E8:E12)</f>
        <v>237360</v>
      </c>
      <c r="F13" s="110">
        <f>SUM(F8:F12)</f>
        <v>237360</v>
      </c>
      <c r="G13" s="110">
        <f>SUM(G8:G12)</f>
        <v>237360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112</v>
      </c>
      <c r="C15" s="38">
        <v>4022280</v>
      </c>
      <c r="D15" s="38">
        <f aca="true" t="shared" si="1" ref="D15:D23">E15+F15+G15</f>
        <v>1005570</v>
      </c>
      <c r="E15" s="38">
        <v>335190</v>
      </c>
      <c r="F15" s="38">
        <v>335190</v>
      </c>
      <c r="G15" s="38">
        <v>335190</v>
      </c>
    </row>
    <row r="16" spans="1:7" ht="21.75" customHeight="1">
      <c r="A16" s="124"/>
      <c r="B16" s="125" t="s">
        <v>113</v>
      </c>
      <c r="C16" s="38">
        <v>246960</v>
      </c>
      <c r="D16" s="38">
        <f t="shared" si="1"/>
        <v>61740</v>
      </c>
      <c r="E16" s="38">
        <v>20580</v>
      </c>
      <c r="F16" s="38">
        <v>20580</v>
      </c>
      <c r="G16" s="38">
        <v>20580</v>
      </c>
    </row>
    <row r="17" spans="1:7" ht="22.5" customHeight="1">
      <c r="A17" s="29"/>
      <c r="B17" s="126" t="s">
        <v>33</v>
      </c>
      <c r="C17" s="38">
        <v>1514520</v>
      </c>
      <c r="D17" s="38">
        <f>E17+F17+G17</f>
        <v>280230</v>
      </c>
      <c r="E17" s="38">
        <v>93410</v>
      </c>
      <c r="F17" s="38">
        <v>93410</v>
      </c>
      <c r="G17" s="38">
        <v>93410</v>
      </c>
    </row>
    <row r="18" spans="1:7" ht="21.75" customHeight="1">
      <c r="A18" s="29"/>
      <c r="B18" s="45" t="s">
        <v>35</v>
      </c>
      <c r="C18" s="38">
        <v>207720</v>
      </c>
      <c r="D18" s="38">
        <f t="shared" si="1"/>
        <v>53070</v>
      </c>
      <c r="E18" s="38">
        <v>17690</v>
      </c>
      <c r="F18" s="38">
        <v>17690</v>
      </c>
      <c r="G18" s="38">
        <v>17690</v>
      </c>
    </row>
    <row r="19" spans="1:7" ht="23.25" customHeight="1">
      <c r="A19" s="29"/>
      <c r="B19" s="45" t="s">
        <v>36</v>
      </c>
      <c r="C19" s="38">
        <v>2836600</v>
      </c>
      <c r="D19" s="38">
        <f t="shared" si="1"/>
        <v>709149</v>
      </c>
      <c r="E19" s="38">
        <v>236383</v>
      </c>
      <c r="F19" s="38">
        <v>236383</v>
      </c>
      <c r="G19" s="38">
        <v>236383</v>
      </c>
    </row>
    <row r="20" spans="1:7" ht="21" customHeight="1">
      <c r="A20" s="29"/>
      <c r="B20" s="45" t="s">
        <v>37</v>
      </c>
      <c r="C20" s="38">
        <v>1206840</v>
      </c>
      <c r="D20" s="38">
        <f t="shared" si="1"/>
        <v>153630</v>
      </c>
      <c r="E20" s="38">
        <v>51210</v>
      </c>
      <c r="F20" s="38">
        <v>51210</v>
      </c>
      <c r="G20" s="38">
        <v>51210</v>
      </c>
    </row>
    <row r="21" spans="1:7" ht="22.5" customHeight="1">
      <c r="A21" s="29"/>
      <c r="B21" s="45" t="s">
        <v>38</v>
      </c>
      <c r="C21" s="38">
        <v>1607620</v>
      </c>
      <c r="D21" s="38">
        <f t="shared" si="1"/>
        <v>348630</v>
      </c>
      <c r="E21" s="38">
        <v>116210</v>
      </c>
      <c r="F21" s="38">
        <v>116210</v>
      </c>
      <c r="G21" s="38">
        <v>116210</v>
      </c>
    </row>
    <row r="22" spans="1:7" ht="22.5" customHeight="1">
      <c r="A22" s="58"/>
      <c r="B22" s="45" t="s">
        <v>42</v>
      </c>
      <c r="C22" s="38">
        <v>430440</v>
      </c>
      <c r="D22" s="38">
        <f t="shared" si="1"/>
        <v>108690</v>
      </c>
      <c r="E22" s="38">
        <v>36230</v>
      </c>
      <c r="F22" s="38">
        <v>36230</v>
      </c>
      <c r="G22" s="38">
        <v>36230</v>
      </c>
    </row>
    <row r="23" spans="1:7" ht="22.5" customHeight="1">
      <c r="A23" s="58"/>
      <c r="B23" s="59" t="s">
        <v>103</v>
      </c>
      <c r="C23" s="33">
        <v>248100</v>
      </c>
      <c r="D23" s="33">
        <f t="shared" si="1"/>
        <v>62220</v>
      </c>
      <c r="E23" s="33">
        <v>20740</v>
      </c>
      <c r="F23" s="33">
        <v>20740</v>
      </c>
      <c r="G23" s="33">
        <v>20740</v>
      </c>
    </row>
    <row r="24" spans="1:7" ht="21" customHeight="1" thickBot="1">
      <c r="A24" s="58"/>
      <c r="B24" s="62" t="s">
        <v>15</v>
      </c>
      <c r="C24" s="57">
        <f>SUM(C15:C23)</f>
        <v>12321080</v>
      </c>
      <c r="D24" s="57">
        <f>SUM(D15:D23)</f>
        <v>2782929</v>
      </c>
      <c r="E24" s="57">
        <f>SUM(E15:E23)</f>
        <v>927643</v>
      </c>
      <c r="F24" s="57">
        <f>SUM(F15:F23)</f>
        <v>927643</v>
      </c>
      <c r="G24" s="128">
        <f>SUM(G15:G23)</f>
        <v>927643</v>
      </c>
    </row>
    <row r="25" spans="1:7" ht="23.25" customHeight="1" thickTop="1">
      <c r="A25" s="29">
        <v>3</v>
      </c>
      <c r="B25" s="47" t="s">
        <v>114</v>
      </c>
      <c r="C25" s="48">
        <v>231720</v>
      </c>
      <c r="D25" s="48">
        <f aca="true" t="shared" si="2" ref="D25:D35">E25+F25+G25</f>
        <v>57930</v>
      </c>
      <c r="E25" s="48">
        <v>19310</v>
      </c>
      <c r="F25" s="48">
        <v>19310</v>
      </c>
      <c r="G25" s="48">
        <v>19310</v>
      </c>
    </row>
    <row r="26" spans="1:7" ht="23.25">
      <c r="A26" s="29"/>
      <c r="B26" s="46" t="s">
        <v>55</v>
      </c>
      <c r="C26" s="38">
        <v>247560</v>
      </c>
      <c r="D26" s="38">
        <f t="shared" si="2"/>
        <v>59100</v>
      </c>
      <c r="E26" s="38">
        <v>19700</v>
      </c>
      <c r="F26" s="38">
        <v>19700</v>
      </c>
      <c r="G26" s="38">
        <v>19700</v>
      </c>
    </row>
    <row r="27" spans="1:7" ht="23.25">
      <c r="A27" s="29"/>
      <c r="B27" s="46" t="s">
        <v>34</v>
      </c>
      <c r="C27" s="38">
        <v>889920</v>
      </c>
      <c r="D27" s="38">
        <f t="shared" si="2"/>
        <v>222960</v>
      </c>
      <c r="E27" s="38">
        <v>74320</v>
      </c>
      <c r="F27" s="38">
        <v>74320</v>
      </c>
      <c r="G27" s="38">
        <v>74320</v>
      </c>
    </row>
    <row r="28" spans="1:7" ht="23.25">
      <c r="A28" s="29"/>
      <c r="B28" s="46" t="s">
        <v>35</v>
      </c>
      <c r="C28" s="38">
        <v>488760</v>
      </c>
      <c r="D28" s="38">
        <f t="shared" si="2"/>
        <v>63570</v>
      </c>
      <c r="E28" s="38">
        <v>21190</v>
      </c>
      <c r="F28" s="38">
        <v>21190</v>
      </c>
      <c r="G28" s="38">
        <v>21190</v>
      </c>
    </row>
    <row r="29" spans="1:7" ht="21.75" customHeight="1">
      <c r="A29" s="29"/>
      <c r="B29" s="53" t="s">
        <v>36</v>
      </c>
      <c r="C29" s="56">
        <v>250840</v>
      </c>
      <c r="D29" s="56">
        <f t="shared" si="2"/>
        <v>62709</v>
      </c>
      <c r="E29" s="56">
        <v>20903</v>
      </c>
      <c r="F29" s="56">
        <v>20903</v>
      </c>
      <c r="G29" s="56">
        <v>20903</v>
      </c>
    </row>
    <row r="30" spans="1:7" ht="22.5" customHeight="1" thickBot="1">
      <c r="A30" s="58"/>
      <c r="B30" s="62" t="s">
        <v>15</v>
      </c>
      <c r="C30" s="57">
        <f>SUM(C25:C29)</f>
        <v>2108800</v>
      </c>
      <c r="D30" s="57">
        <f t="shared" si="2"/>
        <v>466269</v>
      </c>
      <c r="E30" s="57">
        <f>SUM(E25:E29)</f>
        <v>155423</v>
      </c>
      <c r="F30" s="57">
        <f>SUM(F25:F29)</f>
        <v>155423</v>
      </c>
      <c r="G30" s="57">
        <f>SUM(G25:G29)</f>
        <v>155423</v>
      </c>
    </row>
    <row r="31" spans="1:7" ht="24" thickTop="1">
      <c r="A31" s="29">
        <v>4</v>
      </c>
      <c r="B31" s="52" t="s">
        <v>115</v>
      </c>
      <c r="C31" s="33">
        <v>643870</v>
      </c>
      <c r="D31" s="33">
        <f t="shared" si="2"/>
        <v>116400</v>
      </c>
      <c r="E31" s="33">
        <v>38800</v>
      </c>
      <c r="F31" s="33">
        <v>38800</v>
      </c>
      <c r="G31" s="33">
        <v>38800</v>
      </c>
    </row>
    <row r="32" spans="1:7" ht="21" customHeight="1">
      <c r="A32" s="29"/>
      <c r="B32" s="45" t="s">
        <v>55</v>
      </c>
      <c r="C32" s="38">
        <v>857740</v>
      </c>
      <c r="D32" s="38">
        <f t="shared" si="2"/>
        <v>214435</v>
      </c>
      <c r="E32" s="38">
        <v>71479</v>
      </c>
      <c r="F32" s="38">
        <v>71478</v>
      </c>
      <c r="G32" s="38">
        <v>71478</v>
      </c>
    </row>
    <row r="33" spans="1:7" ht="20.25" customHeight="1">
      <c r="A33" s="29"/>
      <c r="B33" s="45" t="s">
        <v>33</v>
      </c>
      <c r="C33" s="38">
        <v>406200</v>
      </c>
      <c r="D33" s="38">
        <f t="shared" si="2"/>
        <v>101550</v>
      </c>
      <c r="E33" s="38">
        <v>33850</v>
      </c>
      <c r="F33" s="38">
        <v>33850</v>
      </c>
      <c r="G33" s="38">
        <v>33850</v>
      </c>
    </row>
    <row r="34" spans="1:7" ht="23.25">
      <c r="A34" s="31"/>
      <c r="B34" s="59" t="s">
        <v>34</v>
      </c>
      <c r="C34" s="33">
        <v>780060</v>
      </c>
      <c r="D34" s="33">
        <f t="shared" si="2"/>
        <v>195015</v>
      </c>
      <c r="E34" s="33">
        <v>65005</v>
      </c>
      <c r="F34" s="33">
        <v>65005</v>
      </c>
      <c r="G34" s="33">
        <v>65005</v>
      </c>
    </row>
    <row r="35" spans="1:7" ht="24" thickBot="1">
      <c r="A35" s="27"/>
      <c r="B35" s="62" t="s">
        <v>47</v>
      </c>
      <c r="C35" s="57">
        <f>SUM(C31:C34)</f>
        <v>2687870</v>
      </c>
      <c r="D35" s="57">
        <f t="shared" si="2"/>
        <v>627400</v>
      </c>
      <c r="E35" s="57">
        <f>SUM(E31:E34)</f>
        <v>209134</v>
      </c>
      <c r="F35" s="57">
        <f>SUM(F31:F34)</f>
        <v>209133</v>
      </c>
      <c r="G35" s="57">
        <f>SUM(G31:G34)</f>
        <v>209133</v>
      </c>
    </row>
    <row r="36" spans="1:7" ht="4.5" customHeight="1" thickTop="1">
      <c r="A36" s="34"/>
      <c r="B36" s="97"/>
      <c r="C36" s="55"/>
      <c r="D36" s="55"/>
      <c r="E36" s="55"/>
      <c r="F36" s="55"/>
      <c r="G36" s="55"/>
    </row>
    <row r="37" spans="1:7" ht="21.75" customHeight="1">
      <c r="A37" s="162" t="s">
        <v>58</v>
      </c>
      <c r="B37" s="162"/>
      <c r="C37" s="162"/>
      <c r="D37" s="162"/>
      <c r="E37" s="162"/>
      <c r="F37" s="162"/>
      <c r="G37" s="162"/>
    </row>
    <row r="38" spans="1:7" ht="27" customHeight="1">
      <c r="A38" s="30" t="s">
        <v>2</v>
      </c>
      <c r="B38" s="30" t="s">
        <v>3</v>
      </c>
      <c r="C38" s="30" t="s">
        <v>4</v>
      </c>
      <c r="D38" s="159" t="s">
        <v>14</v>
      </c>
      <c r="E38" s="160"/>
      <c r="F38" s="160"/>
      <c r="G38" s="161"/>
    </row>
    <row r="39" spans="1:7" ht="27.75" customHeight="1">
      <c r="A39" s="36"/>
      <c r="B39" s="36"/>
      <c r="C39" s="36"/>
      <c r="D39" s="22" t="s">
        <v>160</v>
      </c>
      <c r="E39" s="37" t="s">
        <v>84</v>
      </c>
      <c r="F39" s="37" t="s">
        <v>85</v>
      </c>
      <c r="G39" s="37" t="s">
        <v>86</v>
      </c>
    </row>
    <row r="40" spans="1:7" ht="27" customHeight="1">
      <c r="A40" s="43"/>
      <c r="B40" s="63" t="s">
        <v>57</v>
      </c>
      <c r="C40" s="66">
        <f>C35</f>
        <v>2687870</v>
      </c>
      <c r="D40" s="66">
        <f>D35</f>
        <v>627400</v>
      </c>
      <c r="E40" s="66">
        <f>E35</f>
        <v>209134</v>
      </c>
      <c r="F40" s="66">
        <f>F35</f>
        <v>209133</v>
      </c>
      <c r="G40" s="66">
        <f>G35</f>
        <v>209133</v>
      </c>
    </row>
    <row r="41" spans="1:7" ht="26.25" customHeight="1">
      <c r="A41" s="43"/>
      <c r="B41" s="45" t="s">
        <v>37</v>
      </c>
      <c r="C41" s="117">
        <v>162840</v>
      </c>
      <c r="D41" s="117">
        <f aca="true" t="shared" si="3" ref="D41:D47">E41+F41+G41</f>
        <v>34230</v>
      </c>
      <c r="E41" s="117">
        <v>11410</v>
      </c>
      <c r="F41" s="117">
        <v>11410</v>
      </c>
      <c r="G41" s="117">
        <v>11410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273600</v>
      </c>
      <c r="D43" s="38">
        <f t="shared" si="3"/>
        <v>68400</v>
      </c>
      <c r="E43" s="38">
        <v>22800</v>
      </c>
      <c r="F43" s="38">
        <v>22800</v>
      </c>
      <c r="G43" s="38">
        <v>22800</v>
      </c>
    </row>
    <row r="44" spans="1:7" ht="26.25" customHeight="1">
      <c r="A44" s="29"/>
      <c r="B44" s="45" t="s">
        <v>38</v>
      </c>
      <c r="C44" s="38">
        <v>587010</v>
      </c>
      <c r="D44" s="38">
        <f t="shared" si="3"/>
        <v>146940</v>
      </c>
      <c r="E44" s="38">
        <v>48980</v>
      </c>
      <c r="F44" s="38">
        <v>48980</v>
      </c>
      <c r="G44" s="38">
        <v>48980</v>
      </c>
    </row>
    <row r="45" spans="1:7" ht="26.25" customHeight="1">
      <c r="A45" s="29"/>
      <c r="B45" s="46" t="s">
        <v>39</v>
      </c>
      <c r="C45" s="38">
        <v>155500</v>
      </c>
      <c r="D45" s="38">
        <f t="shared" si="3"/>
        <v>39090</v>
      </c>
      <c r="E45" s="38">
        <v>13030</v>
      </c>
      <c r="F45" s="38">
        <v>13030</v>
      </c>
      <c r="G45" s="38">
        <v>13030</v>
      </c>
    </row>
    <row r="46" spans="1:7" ht="25.5" customHeight="1">
      <c r="A46" s="29"/>
      <c r="B46" s="59" t="s">
        <v>103</v>
      </c>
      <c r="C46" s="33">
        <v>138580</v>
      </c>
      <c r="D46" s="33">
        <f t="shared" si="3"/>
        <v>34914</v>
      </c>
      <c r="E46" s="33">
        <v>11638</v>
      </c>
      <c r="F46" s="33">
        <v>11638</v>
      </c>
      <c r="G46" s="33">
        <v>11638</v>
      </c>
    </row>
    <row r="47" spans="1:7" ht="26.25" customHeight="1">
      <c r="A47" s="29"/>
      <c r="B47" s="151" t="s">
        <v>40</v>
      </c>
      <c r="C47" s="152">
        <v>108000</v>
      </c>
      <c r="D47" s="152">
        <f t="shared" si="3"/>
        <v>27000</v>
      </c>
      <c r="E47" s="152">
        <v>9000</v>
      </c>
      <c r="F47" s="152">
        <v>9000</v>
      </c>
      <c r="G47" s="152">
        <v>9000</v>
      </c>
    </row>
    <row r="48" spans="1:7" ht="24" thickBot="1">
      <c r="A48" s="29"/>
      <c r="B48" s="62" t="s">
        <v>15</v>
      </c>
      <c r="C48" s="57">
        <f>SUM(C40:C47)</f>
        <v>4221400</v>
      </c>
      <c r="D48" s="57">
        <f>SUM(D40:D47)</f>
        <v>1004974</v>
      </c>
      <c r="E48" s="57">
        <f>SUM(E40:E47)</f>
        <v>334992</v>
      </c>
      <c r="F48" s="57">
        <f>SUM(F40:F47)</f>
        <v>334991</v>
      </c>
      <c r="G48" s="57">
        <f>SUM(G40:G47)</f>
        <v>334991</v>
      </c>
    </row>
    <row r="49" spans="1:7" ht="26.25" customHeight="1" thickTop="1">
      <c r="A49" s="31">
        <v>5</v>
      </c>
      <c r="B49" s="64" t="s">
        <v>79</v>
      </c>
      <c r="C49" s="33">
        <v>138000</v>
      </c>
      <c r="D49" s="33">
        <f>E49+F49+G49</f>
        <v>34500</v>
      </c>
      <c r="E49" s="33">
        <v>11500</v>
      </c>
      <c r="F49" s="33">
        <v>11500</v>
      </c>
      <c r="G49" s="33">
        <v>11500</v>
      </c>
    </row>
    <row r="50" spans="1:7" ht="23.25">
      <c r="A50" s="29"/>
      <c r="B50" s="45" t="s">
        <v>33</v>
      </c>
      <c r="C50" s="38">
        <v>85200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85200</v>
      </c>
      <c r="D51" s="38">
        <f>E51+F51+G51</f>
        <v>21300</v>
      </c>
      <c r="E51" s="38">
        <v>7100</v>
      </c>
      <c r="F51" s="38">
        <v>7100</v>
      </c>
      <c r="G51" s="38">
        <v>7100</v>
      </c>
    </row>
    <row r="52" spans="1:7" ht="26.25" customHeight="1">
      <c r="A52" s="29"/>
      <c r="B52" s="45" t="s">
        <v>42</v>
      </c>
      <c r="C52" s="38">
        <v>14340</v>
      </c>
      <c r="D52" s="38">
        <f>E52+F52+G52</f>
        <v>3195</v>
      </c>
      <c r="E52" s="38">
        <v>1065</v>
      </c>
      <c r="F52" s="38">
        <v>1065</v>
      </c>
      <c r="G52" s="38">
        <v>1065</v>
      </c>
    </row>
    <row r="53" spans="1:7" ht="27" customHeight="1">
      <c r="A53" s="29"/>
      <c r="B53" s="60" t="s">
        <v>38</v>
      </c>
      <c r="C53" s="56">
        <v>109200</v>
      </c>
      <c r="D53" s="56">
        <f>E53+F53+G53</f>
        <v>16800</v>
      </c>
      <c r="E53" s="56">
        <v>5600</v>
      </c>
      <c r="F53" s="56">
        <v>5600</v>
      </c>
      <c r="G53" s="56">
        <v>5600</v>
      </c>
    </row>
    <row r="54" spans="1:7" ht="27" customHeight="1" thickBot="1">
      <c r="A54" s="29"/>
      <c r="B54" s="62" t="s">
        <v>15</v>
      </c>
      <c r="C54" s="57">
        <f>SUM(C49:C53)</f>
        <v>431940</v>
      </c>
      <c r="D54" s="57">
        <f>SUM(D49:D53)</f>
        <v>95595</v>
      </c>
      <c r="E54" s="57">
        <f>SUM(E49:E53)</f>
        <v>31865</v>
      </c>
      <c r="F54" s="57">
        <f>SUM(F49:F53)</f>
        <v>31865</v>
      </c>
      <c r="G54" s="57">
        <f>SUM(G49:G53)</f>
        <v>31865</v>
      </c>
    </row>
    <row r="55" spans="1:7" ht="26.25" customHeight="1" thickTop="1">
      <c r="A55" s="29"/>
      <c r="B55" s="61" t="s">
        <v>105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8"/>
      <c r="B56" s="45" t="s">
        <v>107</v>
      </c>
      <c r="C56" s="38">
        <v>85200</v>
      </c>
      <c r="D56" s="38">
        <f>E56+F56+G56</f>
        <v>21300</v>
      </c>
      <c r="E56" s="38">
        <v>7100</v>
      </c>
      <c r="F56" s="38">
        <v>7100</v>
      </c>
      <c r="G56" s="38">
        <v>7100</v>
      </c>
    </row>
    <row r="57" spans="1:7" ht="26.25" customHeight="1">
      <c r="A57" s="58"/>
      <c r="B57" s="45" t="s">
        <v>106</v>
      </c>
      <c r="C57" s="38">
        <v>101100</v>
      </c>
      <c r="D57" s="38">
        <f>E57+F57+G57</f>
        <v>25275</v>
      </c>
      <c r="E57" s="38">
        <v>8425</v>
      </c>
      <c r="F57" s="38">
        <v>8425</v>
      </c>
      <c r="G57" s="38">
        <v>8425</v>
      </c>
    </row>
    <row r="58" spans="1:7" ht="26.25" customHeight="1">
      <c r="A58" s="58"/>
      <c r="B58" s="45" t="s">
        <v>108</v>
      </c>
      <c r="C58" s="38">
        <v>103200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8"/>
      <c r="B59" s="59" t="s">
        <v>138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8"/>
      <c r="B60" s="62" t="s">
        <v>15</v>
      </c>
      <c r="C60" s="57">
        <f>SUM(C55:C59)</f>
        <v>553500</v>
      </c>
      <c r="D60" s="57">
        <f>SUM(D55:D59)</f>
        <v>123375</v>
      </c>
      <c r="E60" s="57">
        <f>SUM(E55:E59)</f>
        <v>41125</v>
      </c>
      <c r="F60" s="57">
        <f>SUM(F55:F59)</f>
        <v>41125</v>
      </c>
      <c r="G60" s="57">
        <f>SUM(G55:G59)</f>
        <v>41125</v>
      </c>
    </row>
    <row r="61" spans="1:7" ht="26.25" customHeight="1" thickTop="1">
      <c r="A61" s="29">
        <v>6</v>
      </c>
      <c r="B61" s="64" t="s">
        <v>80</v>
      </c>
      <c r="C61" s="33">
        <v>21480</v>
      </c>
      <c r="D61" s="33">
        <f aca="true" t="shared" si="4" ref="D61:D68">E61+F61+G61</f>
        <v>6444</v>
      </c>
      <c r="E61" s="33">
        <v>2148</v>
      </c>
      <c r="F61" s="33">
        <v>2148</v>
      </c>
      <c r="G61" s="33">
        <v>2148</v>
      </c>
    </row>
    <row r="62" spans="1:7" ht="24" thickBot="1">
      <c r="A62" s="31"/>
      <c r="B62" s="62" t="s">
        <v>15</v>
      </c>
      <c r="C62" s="57">
        <f>SUM(C61:C61)</f>
        <v>21480</v>
      </c>
      <c r="D62" s="57">
        <f t="shared" si="4"/>
        <v>6444</v>
      </c>
      <c r="E62" s="57">
        <f>SUM(E61:E61)</f>
        <v>2148</v>
      </c>
      <c r="F62" s="57">
        <f>SUM(F61:F61)</f>
        <v>2148</v>
      </c>
      <c r="G62" s="57">
        <f>SUM(G61:G61)</f>
        <v>2148</v>
      </c>
    </row>
    <row r="63" spans="1:7" ht="27" customHeight="1" thickTop="1">
      <c r="A63" s="29">
        <v>7</v>
      </c>
      <c r="B63" s="68" t="s">
        <v>116</v>
      </c>
      <c r="C63" s="69">
        <v>76470</v>
      </c>
      <c r="D63" s="69">
        <f t="shared" si="4"/>
        <v>16500</v>
      </c>
      <c r="E63" s="69">
        <v>5500</v>
      </c>
      <c r="F63" s="69">
        <v>5500</v>
      </c>
      <c r="G63" s="69">
        <v>5500</v>
      </c>
    </row>
    <row r="64" spans="1:7" ht="24" customHeight="1">
      <c r="A64" s="43"/>
      <c r="B64" s="61" t="s">
        <v>55</v>
      </c>
      <c r="C64" s="48">
        <v>110400</v>
      </c>
      <c r="D64" s="48">
        <f t="shared" si="4"/>
        <v>27600</v>
      </c>
      <c r="E64" s="48">
        <v>9200</v>
      </c>
      <c r="F64" s="48">
        <v>9200</v>
      </c>
      <c r="G64" s="48">
        <v>9200</v>
      </c>
    </row>
    <row r="65" spans="1:7" ht="23.25" customHeight="1">
      <c r="A65" s="29"/>
      <c r="B65" s="45" t="s">
        <v>33</v>
      </c>
      <c r="C65" s="38">
        <v>32640</v>
      </c>
      <c r="D65" s="38">
        <f t="shared" si="4"/>
        <v>8160</v>
      </c>
      <c r="E65" s="38">
        <v>2720</v>
      </c>
      <c r="F65" s="38">
        <v>2720</v>
      </c>
      <c r="G65" s="38">
        <v>2720</v>
      </c>
    </row>
    <row r="66" spans="1:7" ht="20.25" customHeight="1">
      <c r="A66" s="29"/>
      <c r="B66" s="45" t="s">
        <v>34</v>
      </c>
      <c r="C66" s="38">
        <v>96000</v>
      </c>
      <c r="D66" s="38">
        <f t="shared" si="4"/>
        <v>24000</v>
      </c>
      <c r="E66" s="38">
        <v>8000</v>
      </c>
      <c r="F66" s="38">
        <v>8000</v>
      </c>
      <c r="G66" s="38">
        <v>8000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48000</v>
      </c>
      <c r="D68" s="38">
        <f t="shared" si="4"/>
        <v>12000</v>
      </c>
      <c r="E68" s="38">
        <v>4000</v>
      </c>
      <c r="F68" s="38">
        <v>4000</v>
      </c>
      <c r="G68" s="38">
        <v>4000</v>
      </c>
    </row>
    <row r="69" spans="1:7" ht="26.25" customHeight="1" thickBot="1">
      <c r="A69" s="116"/>
      <c r="B69" s="62" t="s">
        <v>47</v>
      </c>
      <c r="C69" s="57">
        <f>SUM(C63:C68)</f>
        <v>375510</v>
      </c>
      <c r="D69" s="57">
        <f>SUM(D63:D68)</f>
        <v>91260</v>
      </c>
      <c r="E69" s="57">
        <f>SUM(E63:E68)</f>
        <v>30420</v>
      </c>
      <c r="F69" s="57">
        <f>SUM(F63:F68)</f>
        <v>30420</v>
      </c>
      <c r="G69" s="57">
        <f>SUM(G63:G68)</f>
        <v>30420</v>
      </c>
    </row>
    <row r="70" spans="1:7" ht="24.75" customHeight="1" thickTop="1">
      <c r="A70" s="162" t="s">
        <v>48</v>
      </c>
      <c r="B70" s="162"/>
      <c r="C70" s="162"/>
      <c r="D70" s="162"/>
      <c r="E70" s="162"/>
      <c r="F70" s="162"/>
      <c r="G70" s="162"/>
    </row>
    <row r="71" spans="1:7" ht="27.75" customHeight="1">
      <c r="A71" s="30" t="s">
        <v>2</v>
      </c>
      <c r="B71" s="30" t="s">
        <v>3</v>
      </c>
      <c r="C71" s="30" t="s">
        <v>4</v>
      </c>
      <c r="D71" s="159" t="s">
        <v>14</v>
      </c>
      <c r="E71" s="160"/>
      <c r="F71" s="160"/>
      <c r="G71" s="161"/>
    </row>
    <row r="72" spans="1:7" ht="26.25" customHeight="1">
      <c r="A72" s="36"/>
      <c r="B72" s="36"/>
      <c r="C72" s="36"/>
      <c r="D72" s="22" t="s">
        <v>160</v>
      </c>
      <c r="E72" s="37" t="s">
        <v>84</v>
      </c>
      <c r="F72" s="37" t="s">
        <v>85</v>
      </c>
      <c r="G72" s="37" t="s">
        <v>86</v>
      </c>
    </row>
    <row r="73" spans="1:7" ht="26.25" customHeight="1">
      <c r="A73" s="31"/>
      <c r="B73" s="97" t="s">
        <v>57</v>
      </c>
      <c r="C73" s="121">
        <f>C69</f>
        <v>375510</v>
      </c>
      <c r="D73" s="66">
        <f>D69</f>
        <v>91260</v>
      </c>
      <c r="E73" s="66">
        <f>E69</f>
        <v>30420</v>
      </c>
      <c r="F73" s="66">
        <f>F69</f>
        <v>30420</v>
      </c>
      <c r="G73" s="66">
        <f>G69</f>
        <v>30420</v>
      </c>
    </row>
    <row r="74" spans="1:7" ht="26.25" customHeight="1">
      <c r="A74" s="29"/>
      <c r="B74" s="45" t="s">
        <v>38</v>
      </c>
      <c r="C74" s="38">
        <v>64380</v>
      </c>
      <c r="D74" s="38">
        <f>E74+F74+G74</f>
        <v>12915</v>
      </c>
      <c r="E74" s="38">
        <v>4305</v>
      </c>
      <c r="F74" s="38">
        <v>4305</v>
      </c>
      <c r="G74" s="38">
        <v>4305</v>
      </c>
    </row>
    <row r="75" spans="1:7" ht="26.25" customHeight="1">
      <c r="A75" s="29"/>
      <c r="B75" s="46" t="s">
        <v>39</v>
      </c>
      <c r="C75" s="38">
        <v>9510</v>
      </c>
      <c r="D75" s="38">
        <f>E75+F75+G75</f>
        <v>765</v>
      </c>
      <c r="E75" s="38">
        <v>255</v>
      </c>
      <c r="F75" s="38">
        <v>255</v>
      </c>
      <c r="G75" s="38">
        <v>255</v>
      </c>
    </row>
    <row r="76" spans="1:7" ht="26.25" customHeight="1">
      <c r="A76" s="29"/>
      <c r="B76" s="46" t="s">
        <v>37</v>
      </c>
      <c r="C76" s="38">
        <v>24000</v>
      </c>
      <c r="D76" s="38">
        <f>E76+F76+G76</f>
        <v>6000</v>
      </c>
      <c r="E76" s="38">
        <v>2000</v>
      </c>
      <c r="F76" s="38">
        <v>2000</v>
      </c>
      <c r="G76" s="38">
        <v>2000</v>
      </c>
    </row>
    <row r="77" spans="1:8" ht="26.25" customHeight="1">
      <c r="A77" s="29"/>
      <c r="B77" s="45" t="s">
        <v>103</v>
      </c>
      <c r="C77" s="38">
        <v>19720</v>
      </c>
      <c r="D77" s="38">
        <f>E77+F77+G77</f>
        <v>6000</v>
      </c>
      <c r="E77" s="38">
        <v>2000</v>
      </c>
      <c r="F77" s="38">
        <v>2000</v>
      </c>
      <c r="G77" s="38">
        <v>2000</v>
      </c>
      <c r="H77" s="20"/>
    </row>
    <row r="78" spans="1:8" ht="26.25" customHeight="1">
      <c r="A78" s="31"/>
      <c r="B78" s="59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2" t="s">
        <v>15</v>
      </c>
      <c r="C79" s="57">
        <f>SUM(C73:C78)</f>
        <v>505120</v>
      </c>
      <c r="D79" s="57">
        <f>SUM(D73:D78)</f>
        <v>119940</v>
      </c>
      <c r="E79" s="57">
        <f>SUM(E73:E78)</f>
        <v>39980</v>
      </c>
      <c r="F79" s="57">
        <f>SUM(F73:F78)</f>
        <v>39980</v>
      </c>
      <c r="G79" s="57">
        <f>SUM(G73:G78)</f>
        <v>39980</v>
      </c>
    </row>
    <row r="80" spans="1:7" ht="27.75" customHeight="1" thickTop="1">
      <c r="A80" s="43">
        <v>8</v>
      </c>
      <c r="B80" s="47" t="s">
        <v>117</v>
      </c>
      <c r="C80" s="48">
        <v>305000</v>
      </c>
      <c r="D80" s="48">
        <f aca="true" t="shared" si="5" ref="D80:D89">E80+F80+G80</f>
        <v>74000</v>
      </c>
      <c r="E80" s="48">
        <v>24000</v>
      </c>
      <c r="F80" s="48">
        <v>26000</v>
      </c>
      <c r="G80" s="48">
        <v>24000</v>
      </c>
    </row>
    <row r="81" spans="1:7" ht="26.25" customHeight="1">
      <c r="A81" s="29"/>
      <c r="B81" s="45" t="s">
        <v>55</v>
      </c>
      <c r="C81" s="38">
        <v>30000</v>
      </c>
      <c r="D81" s="38">
        <f t="shared" si="5"/>
        <v>0</v>
      </c>
      <c r="E81" s="38">
        <v>0</v>
      </c>
      <c r="F81" s="38">
        <v>0</v>
      </c>
      <c r="G81" s="38">
        <v>0</v>
      </c>
    </row>
    <row r="82" spans="1:7" ht="24.75" customHeight="1">
      <c r="A82" s="29"/>
      <c r="B82" s="45" t="s">
        <v>33</v>
      </c>
      <c r="C82" s="38">
        <v>96000</v>
      </c>
      <c r="D82" s="38">
        <f t="shared" si="5"/>
        <v>40000</v>
      </c>
      <c r="E82" s="38">
        <v>5000</v>
      </c>
      <c r="F82" s="38">
        <v>5000</v>
      </c>
      <c r="G82" s="38">
        <v>30000</v>
      </c>
    </row>
    <row r="83" spans="1:7" ht="24.75" customHeight="1">
      <c r="A83" s="29"/>
      <c r="B83" s="45" t="s">
        <v>34</v>
      </c>
      <c r="C83" s="38">
        <v>225000</v>
      </c>
      <c r="D83" s="38">
        <f t="shared" si="5"/>
        <v>57000</v>
      </c>
      <c r="E83" s="38">
        <v>19000</v>
      </c>
      <c r="F83" s="38">
        <v>19000</v>
      </c>
      <c r="G83" s="38">
        <v>19000</v>
      </c>
    </row>
    <row r="84" spans="1:7" ht="27" customHeight="1">
      <c r="A84" s="31"/>
      <c r="B84" s="59" t="s">
        <v>35</v>
      </c>
      <c r="C84" s="38">
        <v>16800</v>
      </c>
      <c r="D84" s="38">
        <f t="shared" si="5"/>
        <v>5800</v>
      </c>
      <c r="E84" s="38">
        <v>1200</v>
      </c>
      <c r="F84" s="38">
        <v>3400</v>
      </c>
      <c r="G84" s="38">
        <v>1200</v>
      </c>
    </row>
    <row r="85" spans="1:7" ht="26.25" customHeight="1">
      <c r="A85" s="29"/>
      <c r="B85" s="45" t="s">
        <v>36</v>
      </c>
      <c r="C85" s="44">
        <v>146000</v>
      </c>
      <c r="D85" s="44">
        <f t="shared" si="5"/>
        <v>54000</v>
      </c>
      <c r="E85" s="38">
        <v>3000</v>
      </c>
      <c r="F85" s="38">
        <v>25500</v>
      </c>
      <c r="G85" s="38">
        <v>25500</v>
      </c>
    </row>
    <row r="86" spans="1:7" ht="28.5" customHeight="1">
      <c r="A86" s="29"/>
      <c r="B86" s="45" t="s">
        <v>37</v>
      </c>
      <c r="C86" s="44">
        <v>62200</v>
      </c>
      <c r="D86" s="44">
        <f t="shared" si="5"/>
        <v>18000</v>
      </c>
      <c r="E86" s="38">
        <v>3500</v>
      </c>
      <c r="F86" s="38">
        <v>6000</v>
      </c>
      <c r="G86" s="38">
        <v>8500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15000</v>
      </c>
      <c r="E87" s="38">
        <v>5000</v>
      </c>
      <c r="F87" s="38">
        <v>5000</v>
      </c>
      <c r="G87" s="38">
        <v>5000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0</v>
      </c>
      <c r="E88" s="44">
        <v>0</v>
      </c>
      <c r="F88" s="38">
        <v>0</v>
      </c>
      <c r="G88" s="38">
        <v>0</v>
      </c>
    </row>
    <row r="89" spans="1:7" ht="26.25" customHeight="1">
      <c r="A89" s="29"/>
      <c r="B89" s="60" t="s">
        <v>40</v>
      </c>
      <c r="C89" s="56">
        <v>24000</v>
      </c>
      <c r="D89" s="56">
        <f t="shared" si="5"/>
        <v>6000</v>
      </c>
      <c r="E89" s="56">
        <v>2000</v>
      </c>
      <c r="F89" s="56">
        <v>2000</v>
      </c>
      <c r="G89" s="56">
        <v>2000</v>
      </c>
    </row>
    <row r="90" spans="1:7" ht="26.25" customHeight="1">
      <c r="A90" s="29"/>
      <c r="B90" s="45" t="s">
        <v>103</v>
      </c>
      <c r="C90" s="38">
        <v>15000</v>
      </c>
      <c r="D90" s="44">
        <f>E90+F90+G90</f>
        <v>7500</v>
      </c>
      <c r="E90" s="44">
        <v>0</v>
      </c>
      <c r="F90" s="38">
        <v>0</v>
      </c>
      <c r="G90" s="44">
        <v>7500</v>
      </c>
    </row>
    <row r="91" spans="1:7" ht="26.25" customHeight="1">
      <c r="A91" s="29"/>
      <c r="B91" s="59" t="s">
        <v>42</v>
      </c>
      <c r="C91" s="33">
        <v>13600</v>
      </c>
      <c r="D91" s="39">
        <f>E91+F91+G91</f>
        <v>6800</v>
      </c>
      <c r="E91" s="39">
        <v>0</v>
      </c>
      <c r="F91" s="33">
        <v>6800</v>
      </c>
      <c r="G91" s="39">
        <v>0</v>
      </c>
    </row>
    <row r="92" spans="1:7" ht="25.5" customHeight="1" thickBot="1">
      <c r="A92" s="29"/>
      <c r="B92" s="62" t="s">
        <v>15</v>
      </c>
      <c r="C92" s="57">
        <f>SUM(C80:C91)</f>
        <v>1069800</v>
      </c>
      <c r="D92" s="57">
        <f>SUM(D80:D91)</f>
        <v>284100</v>
      </c>
      <c r="E92" s="57">
        <f>SUM(E80:E91)</f>
        <v>62700</v>
      </c>
      <c r="F92" s="57">
        <f>SUM(F80:F91)</f>
        <v>98700</v>
      </c>
      <c r="G92" s="57">
        <f>SUM(G80:G91)</f>
        <v>122700</v>
      </c>
    </row>
    <row r="93" spans="1:7" ht="27.75" customHeight="1" thickTop="1">
      <c r="A93" s="29">
        <v>9</v>
      </c>
      <c r="B93" s="65" t="s">
        <v>118</v>
      </c>
      <c r="C93" s="48">
        <v>1200000</v>
      </c>
      <c r="D93" s="48">
        <f aca="true" t="shared" si="6" ref="D93:D101">E93+F93+G93</f>
        <v>331499.9</v>
      </c>
      <c r="E93" s="48">
        <v>90833.3</v>
      </c>
      <c r="F93" s="48">
        <v>57833.3</v>
      </c>
      <c r="G93" s="48">
        <v>182833.3</v>
      </c>
    </row>
    <row r="94" spans="1:7" ht="24" customHeight="1">
      <c r="A94" s="29"/>
      <c r="B94" s="45" t="s">
        <v>55</v>
      </c>
      <c r="C94" s="38">
        <v>160000</v>
      </c>
      <c r="D94" s="38">
        <f t="shared" si="6"/>
        <v>41000</v>
      </c>
      <c r="E94" s="38">
        <v>0</v>
      </c>
      <c r="F94" s="38">
        <v>21000</v>
      </c>
      <c r="G94" s="38">
        <v>20000</v>
      </c>
    </row>
    <row r="95" spans="1:7" ht="19.5" customHeight="1">
      <c r="A95" s="29"/>
      <c r="B95" s="45" t="s">
        <v>33</v>
      </c>
      <c r="C95" s="38">
        <v>1080000</v>
      </c>
      <c r="D95" s="38">
        <f t="shared" si="6"/>
        <v>345600</v>
      </c>
      <c r="E95" s="38">
        <v>181200</v>
      </c>
      <c r="F95" s="38">
        <v>71200</v>
      </c>
      <c r="G95" s="38">
        <v>93200</v>
      </c>
    </row>
    <row r="96" spans="1:7" ht="21" customHeight="1">
      <c r="A96" s="29"/>
      <c r="B96" s="45" t="s">
        <v>34</v>
      </c>
      <c r="C96" s="38">
        <v>1890000</v>
      </c>
      <c r="D96" s="38">
        <f t="shared" si="6"/>
        <v>472190</v>
      </c>
      <c r="E96" s="38">
        <v>155730</v>
      </c>
      <c r="F96" s="38">
        <v>160730</v>
      </c>
      <c r="G96" s="38">
        <v>155730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6000</v>
      </c>
      <c r="E97" s="38">
        <v>2000</v>
      </c>
      <c r="F97" s="38">
        <v>2000</v>
      </c>
      <c r="G97" s="38">
        <v>2000</v>
      </c>
    </row>
    <row r="98" spans="1:7" ht="25.5" customHeight="1">
      <c r="A98" s="29"/>
      <c r="B98" s="45" t="s">
        <v>36</v>
      </c>
      <c r="C98" s="38">
        <v>655500</v>
      </c>
      <c r="D98" s="38">
        <f t="shared" si="6"/>
        <v>181373</v>
      </c>
      <c r="E98" s="38">
        <v>56791</v>
      </c>
      <c r="F98" s="38">
        <v>61791</v>
      </c>
      <c r="G98" s="38">
        <v>62791</v>
      </c>
    </row>
    <row r="99" spans="1:7" ht="21.75" customHeight="1">
      <c r="A99" s="29"/>
      <c r="B99" s="45" t="s">
        <v>37</v>
      </c>
      <c r="C99" s="38">
        <v>450000</v>
      </c>
      <c r="D99" s="38">
        <f t="shared" si="6"/>
        <v>103200</v>
      </c>
      <c r="E99" s="38">
        <v>34400</v>
      </c>
      <c r="F99" s="38">
        <v>34400</v>
      </c>
      <c r="G99" s="38">
        <v>34400</v>
      </c>
    </row>
    <row r="100" spans="1:7" ht="24" customHeight="1">
      <c r="A100" s="29"/>
      <c r="B100" s="45" t="s">
        <v>38</v>
      </c>
      <c r="C100" s="38">
        <v>665000</v>
      </c>
      <c r="D100" s="38">
        <f t="shared" si="6"/>
        <v>152000</v>
      </c>
      <c r="E100" s="38">
        <v>63000</v>
      </c>
      <c r="F100" s="38">
        <v>71000</v>
      </c>
      <c r="G100" s="38">
        <v>18000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129000</v>
      </c>
      <c r="E101" s="38">
        <v>43000</v>
      </c>
      <c r="F101" s="38">
        <v>43000</v>
      </c>
      <c r="G101" s="38">
        <v>43000</v>
      </c>
    </row>
    <row r="102" spans="1:7" ht="24.75" customHeight="1" thickBot="1">
      <c r="A102" s="138"/>
      <c r="B102" s="139" t="s">
        <v>47</v>
      </c>
      <c r="C102" s="140">
        <f>SUM(C93:C101)</f>
        <v>6620500</v>
      </c>
      <c r="D102" s="140">
        <f>SUM(D93:D101)</f>
        <v>1761862.9</v>
      </c>
      <c r="E102" s="140">
        <f>SUM(E93:E101)</f>
        <v>626954.3</v>
      </c>
      <c r="F102" s="140">
        <f>SUM(F93:F101)</f>
        <v>522954.3</v>
      </c>
      <c r="G102" s="140">
        <f>SUM(G93:G101)</f>
        <v>611954.3</v>
      </c>
    </row>
    <row r="103" spans="1:7" ht="4.5" customHeight="1" thickTop="1">
      <c r="A103" s="114"/>
      <c r="B103" s="97"/>
      <c r="C103" s="55"/>
      <c r="D103" s="55"/>
      <c r="E103" s="55"/>
      <c r="F103" s="55"/>
      <c r="G103" s="55"/>
    </row>
    <row r="104" spans="1:7" ht="20.25" customHeight="1">
      <c r="A104" s="162" t="s">
        <v>59</v>
      </c>
      <c r="B104" s="162"/>
      <c r="C104" s="162"/>
      <c r="D104" s="162"/>
      <c r="E104" s="162"/>
      <c r="F104" s="162"/>
      <c r="G104" s="162"/>
    </row>
    <row r="105" spans="1:7" ht="23.25">
      <c r="A105" s="30" t="s">
        <v>2</v>
      </c>
      <c r="B105" s="30" t="s">
        <v>3</v>
      </c>
      <c r="C105" s="30" t="s">
        <v>4</v>
      </c>
      <c r="D105" s="159" t="s">
        <v>14</v>
      </c>
      <c r="E105" s="160"/>
      <c r="F105" s="160"/>
      <c r="G105" s="161"/>
    </row>
    <row r="106" spans="1:7" ht="23.25">
      <c r="A106" s="36"/>
      <c r="B106" s="36"/>
      <c r="C106" s="36"/>
      <c r="D106" s="22" t="s">
        <v>160</v>
      </c>
      <c r="E106" s="37" t="s">
        <v>84</v>
      </c>
      <c r="F106" s="37" t="s">
        <v>85</v>
      </c>
      <c r="G106" s="37" t="s">
        <v>86</v>
      </c>
    </row>
    <row r="107" spans="1:7" ht="20.25" customHeight="1">
      <c r="A107" s="31"/>
      <c r="B107" s="97" t="s">
        <v>57</v>
      </c>
      <c r="C107" s="66">
        <f>C102</f>
        <v>6620500</v>
      </c>
      <c r="D107" s="66">
        <f>D102</f>
        <v>1761862.9</v>
      </c>
      <c r="E107" s="66">
        <f>E102</f>
        <v>626954.3</v>
      </c>
      <c r="F107" s="66">
        <f>F102</f>
        <v>522954.3</v>
      </c>
      <c r="G107" s="66">
        <f>G102</f>
        <v>611954.3</v>
      </c>
    </row>
    <row r="108" spans="1:7" ht="23.25">
      <c r="A108" s="29"/>
      <c r="B108" s="45" t="s">
        <v>40</v>
      </c>
      <c r="C108" s="38">
        <v>82000</v>
      </c>
      <c r="D108" s="38">
        <f>E108+F108+G108</f>
        <v>25000</v>
      </c>
      <c r="E108" s="38">
        <v>5000</v>
      </c>
      <c r="F108" s="38">
        <v>15000</v>
      </c>
      <c r="G108" s="38">
        <v>5000</v>
      </c>
    </row>
    <row r="109" spans="1:7" ht="23.25">
      <c r="A109" s="29"/>
      <c r="B109" s="60" t="s">
        <v>101</v>
      </c>
      <c r="C109" s="38">
        <v>150000</v>
      </c>
      <c r="D109" s="38">
        <f>E108:E109+F109+G109</f>
        <v>10000</v>
      </c>
      <c r="E109" s="38">
        <v>0</v>
      </c>
      <c r="F109" s="38">
        <v>10000</v>
      </c>
      <c r="G109" s="38"/>
    </row>
    <row r="110" spans="1:7" ht="23.25">
      <c r="A110" s="29"/>
      <c r="B110" s="60" t="s">
        <v>102</v>
      </c>
      <c r="C110" s="38">
        <v>230000</v>
      </c>
      <c r="D110" s="38">
        <f>E110+F110+G110</f>
        <v>50000</v>
      </c>
      <c r="E110" s="38">
        <v>50000</v>
      </c>
      <c r="F110" s="38">
        <v>0</v>
      </c>
      <c r="G110" s="38">
        <v>0</v>
      </c>
    </row>
    <row r="111" spans="1:7" ht="23.25">
      <c r="A111" s="29"/>
      <c r="B111" s="60" t="s">
        <v>103</v>
      </c>
      <c r="C111" s="38">
        <v>206800</v>
      </c>
      <c r="D111" s="38">
        <f>E111+F111+G111</f>
        <v>70280</v>
      </c>
      <c r="E111" s="38">
        <v>15080</v>
      </c>
      <c r="F111" s="38">
        <v>42880</v>
      </c>
      <c r="G111" s="38">
        <v>12320</v>
      </c>
    </row>
    <row r="112" spans="1:7" ht="23.25">
      <c r="A112" s="29"/>
      <c r="B112" s="60" t="s">
        <v>139</v>
      </c>
      <c r="C112" s="38">
        <v>96000</v>
      </c>
      <c r="D112" s="38">
        <f>E112+F112+G112</f>
        <v>24000</v>
      </c>
      <c r="E112" s="38">
        <v>8000</v>
      </c>
      <c r="F112" s="38">
        <v>8000</v>
      </c>
      <c r="G112" s="38">
        <v>8000</v>
      </c>
    </row>
    <row r="113" spans="1:7" ht="23.25">
      <c r="A113" s="58"/>
      <c r="B113" s="137" t="s">
        <v>140</v>
      </c>
      <c r="C113" s="39">
        <v>495000</v>
      </c>
      <c r="D113" s="33">
        <f>E113+F113+G113</f>
        <v>226300</v>
      </c>
      <c r="E113" s="39">
        <v>122000</v>
      </c>
      <c r="F113" s="39">
        <v>89400</v>
      </c>
      <c r="G113" s="39">
        <v>14900</v>
      </c>
    </row>
    <row r="114" spans="1:7" ht="24" thickBot="1">
      <c r="A114" s="29"/>
      <c r="B114" s="62" t="s">
        <v>15</v>
      </c>
      <c r="C114" s="57">
        <f>SUM(C107:C113)</f>
        <v>7880300</v>
      </c>
      <c r="D114" s="57">
        <f>SUM(D107:D113)</f>
        <v>2167442.9</v>
      </c>
      <c r="E114" s="57">
        <f>SUM(E107:E113)</f>
        <v>827034.3</v>
      </c>
      <c r="F114" s="57">
        <f>SUM(F107:F113)</f>
        <v>688234.3</v>
      </c>
      <c r="G114" s="57">
        <f>SUM(G107:G113)</f>
        <v>652174.3</v>
      </c>
    </row>
    <row r="115" spans="1:7" ht="25.5" customHeight="1" thickTop="1">
      <c r="A115" s="43">
        <v>10</v>
      </c>
      <c r="B115" s="122" t="s">
        <v>119</v>
      </c>
      <c r="C115" s="38">
        <v>830000</v>
      </c>
      <c r="D115" s="38">
        <f aca="true" t="shared" si="7" ref="D115:D125">E115+F115+G115</f>
        <v>220500</v>
      </c>
      <c r="E115" s="38">
        <v>84500</v>
      </c>
      <c r="F115" s="38">
        <v>68000</v>
      </c>
      <c r="G115" s="38">
        <v>68000</v>
      </c>
    </row>
    <row r="116" spans="1:7" ht="19.5" customHeight="1">
      <c r="A116" s="29"/>
      <c r="B116" s="45" t="s">
        <v>55</v>
      </c>
      <c r="C116" s="38">
        <v>130000</v>
      </c>
      <c r="D116" s="38">
        <f t="shared" si="7"/>
        <v>30000</v>
      </c>
      <c r="E116" s="38">
        <v>5000</v>
      </c>
      <c r="F116" s="38">
        <v>5000</v>
      </c>
      <c r="G116" s="38">
        <v>20000</v>
      </c>
    </row>
    <row r="117" spans="1:7" ht="22.5" customHeight="1">
      <c r="A117" s="29"/>
      <c r="B117" s="45" t="s">
        <v>33</v>
      </c>
      <c r="C117" s="38">
        <v>193000</v>
      </c>
      <c r="D117" s="38">
        <f t="shared" si="7"/>
        <v>24450</v>
      </c>
      <c r="E117" s="38">
        <v>13150</v>
      </c>
      <c r="F117" s="38">
        <v>5650</v>
      </c>
      <c r="G117" s="38">
        <v>5650</v>
      </c>
    </row>
    <row r="118" spans="1:7" ht="22.5" customHeight="1">
      <c r="A118" s="29"/>
      <c r="B118" s="45" t="s">
        <v>34</v>
      </c>
      <c r="C118" s="38">
        <v>140000</v>
      </c>
      <c r="D118" s="38">
        <f t="shared" si="7"/>
        <v>44500</v>
      </c>
      <c r="E118" s="38">
        <v>29500</v>
      </c>
      <c r="F118" s="38">
        <v>15000</v>
      </c>
      <c r="G118" s="38">
        <v>0</v>
      </c>
    </row>
    <row r="119" spans="1:7" ht="21.75" customHeight="1">
      <c r="A119" s="29"/>
      <c r="B119" s="45" t="s">
        <v>35</v>
      </c>
      <c r="C119" s="38">
        <v>155000</v>
      </c>
      <c r="D119" s="38">
        <f t="shared" si="7"/>
        <v>30000</v>
      </c>
      <c r="E119" s="38">
        <v>10000</v>
      </c>
      <c r="F119" s="38">
        <v>10000</v>
      </c>
      <c r="G119" s="38">
        <v>10000</v>
      </c>
    </row>
    <row r="120" spans="1:7" ht="26.25" customHeight="1">
      <c r="A120" s="29"/>
      <c r="B120" s="45" t="s">
        <v>36</v>
      </c>
      <c r="C120" s="38">
        <v>120000</v>
      </c>
      <c r="D120" s="38">
        <f t="shared" si="7"/>
        <v>40750</v>
      </c>
      <c r="E120" s="38">
        <v>15750</v>
      </c>
      <c r="F120" s="38">
        <v>15250</v>
      </c>
      <c r="G120" s="38">
        <v>9750</v>
      </c>
    </row>
    <row r="121" spans="1:7" ht="24.75" customHeight="1">
      <c r="A121" s="29"/>
      <c r="B121" s="45" t="s">
        <v>37</v>
      </c>
      <c r="C121" s="38">
        <v>2130650</v>
      </c>
      <c r="D121" s="38">
        <f t="shared" si="7"/>
        <v>494236.67000000004</v>
      </c>
      <c r="E121" s="38">
        <v>149440.2</v>
      </c>
      <c r="F121" s="38">
        <v>172884.22</v>
      </c>
      <c r="G121" s="38">
        <v>171912.25</v>
      </c>
    </row>
    <row r="122" spans="1:7" ht="24" customHeight="1">
      <c r="A122" s="29"/>
      <c r="B122" s="45" t="s">
        <v>38</v>
      </c>
      <c r="C122" s="38">
        <v>275000</v>
      </c>
      <c r="D122" s="38">
        <f t="shared" si="7"/>
        <v>46000</v>
      </c>
      <c r="E122" s="38">
        <v>12000</v>
      </c>
      <c r="F122" s="38">
        <v>22000</v>
      </c>
      <c r="G122" s="38">
        <v>12000</v>
      </c>
    </row>
    <row r="123" spans="1:7" ht="27.75" customHeight="1">
      <c r="A123" s="29"/>
      <c r="B123" s="45" t="s">
        <v>39</v>
      </c>
      <c r="C123" s="38">
        <v>111000</v>
      </c>
      <c r="D123" s="38">
        <f t="shared" si="7"/>
        <v>20000</v>
      </c>
      <c r="E123" s="38">
        <v>10000</v>
      </c>
      <c r="F123" s="38">
        <v>0</v>
      </c>
      <c r="G123" s="38">
        <v>10000</v>
      </c>
    </row>
    <row r="124" spans="1:7" ht="27" customHeight="1">
      <c r="A124" s="29"/>
      <c r="B124" s="45" t="s">
        <v>40</v>
      </c>
      <c r="C124" s="38">
        <v>60000</v>
      </c>
      <c r="D124" s="38">
        <f t="shared" si="7"/>
        <v>3000</v>
      </c>
      <c r="E124" s="38">
        <v>3000</v>
      </c>
      <c r="F124" s="38"/>
      <c r="G124" s="38">
        <v>0</v>
      </c>
    </row>
    <row r="125" spans="1:7" ht="24.75" customHeight="1">
      <c r="A125" s="58"/>
      <c r="B125" s="60" t="s">
        <v>103</v>
      </c>
      <c r="C125" s="56">
        <v>162910</v>
      </c>
      <c r="D125" s="56">
        <f t="shared" si="7"/>
        <v>54480.13</v>
      </c>
      <c r="E125" s="56">
        <v>2930.2</v>
      </c>
      <c r="F125" s="56">
        <v>12973.22</v>
      </c>
      <c r="G125" s="56">
        <v>38576.71</v>
      </c>
    </row>
    <row r="126" spans="1:7" ht="26.25" customHeight="1" thickBot="1">
      <c r="A126" s="24"/>
      <c r="B126" s="62" t="s">
        <v>15</v>
      </c>
      <c r="C126" s="57">
        <f>SUM(C115:C125)</f>
        <v>4307560</v>
      </c>
      <c r="D126" s="57">
        <f>SUM(D115:D125)</f>
        <v>1007916.8</v>
      </c>
      <c r="E126" s="57">
        <f>SUM(E115:E125)</f>
        <v>335270.4</v>
      </c>
      <c r="F126" s="57">
        <f>SUM(F115:F125)</f>
        <v>326757.43999999994</v>
      </c>
      <c r="G126" s="57">
        <f>SUM(G115:G125)</f>
        <v>345888.96</v>
      </c>
    </row>
    <row r="127" spans="1:7" ht="24" thickTop="1">
      <c r="A127" s="43">
        <v>11</v>
      </c>
      <c r="B127" s="146" t="s">
        <v>120</v>
      </c>
      <c r="C127" s="48">
        <v>1065000</v>
      </c>
      <c r="D127" s="48">
        <f>E127+F127+G127</f>
        <v>259998</v>
      </c>
      <c r="E127" s="48">
        <v>86666</v>
      </c>
      <c r="F127" s="48">
        <v>86666</v>
      </c>
      <c r="G127" s="48">
        <v>86666</v>
      </c>
    </row>
    <row r="128" spans="1:7" ht="23.25">
      <c r="A128" s="58"/>
      <c r="B128" s="60" t="s">
        <v>40</v>
      </c>
      <c r="C128" s="56">
        <v>103000</v>
      </c>
      <c r="D128" s="56">
        <f>E128+F128+G128</f>
        <v>25800</v>
      </c>
      <c r="E128" s="56">
        <v>8600</v>
      </c>
      <c r="F128" s="56">
        <v>8600</v>
      </c>
      <c r="G128" s="56">
        <v>8600</v>
      </c>
    </row>
    <row r="129" spans="1:7" ht="22.5" customHeight="1" thickBot="1">
      <c r="A129" s="29"/>
      <c r="B129" s="62" t="s">
        <v>15</v>
      </c>
      <c r="C129" s="57">
        <f>SUM(C127:C128)</f>
        <v>1168000</v>
      </c>
      <c r="D129" s="57">
        <f>SUM(D127:D128)</f>
        <v>285798</v>
      </c>
      <c r="E129" s="57">
        <f>SUM(E127:E128)</f>
        <v>95266</v>
      </c>
      <c r="F129" s="57">
        <f>SUM(F127:F128)</f>
        <v>95266</v>
      </c>
      <c r="G129" s="57">
        <f>SUM(G127:G128)</f>
        <v>95266</v>
      </c>
    </row>
    <row r="130" spans="1:7" ht="30" customHeight="1" thickTop="1">
      <c r="A130" s="43">
        <v>12</v>
      </c>
      <c r="B130" s="145" t="s">
        <v>121</v>
      </c>
      <c r="C130" s="48">
        <v>122000</v>
      </c>
      <c r="D130" s="48">
        <f>E130+F130+G130</f>
        <v>37000</v>
      </c>
      <c r="E130" s="48">
        <v>0</v>
      </c>
      <c r="F130" s="48">
        <v>32000</v>
      </c>
      <c r="G130" s="48">
        <v>5000</v>
      </c>
    </row>
    <row r="131" spans="1:7" ht="24.75" customHeight="1">
      <c r="A131" s="58"/>
      <c r="B131" s="60" t="s">
        <v>37</v>
      </c>
      <c r="C131" s="56">
        <v>4877000</v>
      </c>
      <c r="D131" s="56">
        <f>E131+F131+G131</f>
        <v>1232160</v>
      </c>
      <c r="E131" s="56">
        <v>0</v>
      </c>
      <c r="F131" s="56">
        <v>1232160</v>
      </c>
      <c r="G131" s="56">
        <v>0</v>
      </c>
    </row>
    <row r="132" spans="1:7" ht="26.25" customHeight="1" thickBot="1">
      <c r="A132" s="24"/>
      <c r="B132" s="62" t="s">
        <v>15</v>
      </c>
      <c r="C132" s="57">
        <f>SUM(C130:C131)</f>
        <v>4999000</v>
      </c>
      <c r="D132" s="57">
        <f>SUM(D130:D131)</f>
        <v>1269160</v>
      </c>
      <c r="E132" s="57">
        <f>SUM(E130:E131)</f>
        <v>0</v>
      </c>
      <c r="F132" s="57">
        <f>SUM(F130:F131)</f>
        <v>1264160</v>
      </c>
      <c r="G132" s="57">
        <f>SUM(G130:G131)</f>
        <v>5000</v>
      </c>
    </row>
    <row r="133" spans="1:7" ht="30.75" customHeight="1" thickTop="1">
      <c r="A133" s="43">
        <v>13</v>
      </c>
      <c r="B133" s="145" t="s">
        <v>122</v>
      </c>
      <c r="C133" s="48">
        <v>19000</v>
      </c>
      <c r="D133" s="48">
        <f>E133+F133+G133</f>
        <v>0</v>
      </c>
      <c r="E133" s="48">
        <v>0</v>
      </c>
      <c r="F133" s="48">
        <v>0</v>
      </c>
      <c r="G133" s="48">
        <v>0</v>
      </c>
    </row>
    <row r="134" spans="1:7" ht="25.5" customHeight="1">
      <c r="A134" s="29"/>
      <c r="B134" s="45" t="s">
        <v>38</v>
      </c>
      <c r="C134" s="25">
        <v>68500</v>
      </c>
      <c r="D134" s="38">
        <f>E134+G134</f>
        <v>0</v>
      </c>
      <c r="E134" s="38">
        <v>0</v>
      </c>
      <c r="F134" s="38">
        <v>0</v>
      </c>
      <c r="G134" s="38">
        <v>0</v>
      </c>
    </row>
    <row r="135" spans="1:7" ht="25.5" customHeight="1">
      <c r="A135" s="29"/>
      <c r="B135" s="45" t="s">
        <v>33</v>
      </c>
      <c r="C135" s="38">
        <v>1000000</v>
      </c>
      <c r="D135" s="38">
        <f>E135+F135+G135</f>
        <v>0</v>
      </c>
      <c r="E135" s="38">
        <v>0</v>
      </c>
      <c r="F135" s="38">
        <v>0</v>
      </c>
      <c r="G135" s="38">
        <v>0</v>
      </c>
    </row>
    <row r="136" spans="1:8" ht="24.75" customHeight="1">
      <c r="A136" s="29"/>
      <c r="B136" s="45" t="s">
        <v>35</v>
      </c>
      <c r="C136" s="38">
        <v>10000</v>
      </c>
      <c r="D136" s="38">
        <f>E136+F136+G136</f>
        <v>0</v>
      </c>
      <c r="E136" s="38">
        <v>0</v>
      </c>
      <c r="F136" s="38">
        <v>0</v>
      </c>
      <c r="G136" s="38">
        <v>0</v>
      </c>
      <c r="H136" s="20"/>
    </row>
    <row r="137" spans="1:7" ht="27" customHeight="1" thickBot="1">
      <c r="A137" s="138"/>
      <c r="B137" s="139" t="s">
        <v>47</v>
      </c>
      <c r="C137" s="140">
        <f>SUM(C133:C136)</f>
        <v>1097500</v>
      </c>
      <c r="D137" s="140">
        <f>SUM(D133:D136)</f>
        <v>0</v>
      </c>
      <c r="E137" s="140">
        <f>SUM(E133:E136)</f>
        <v>0</v>
      </c>
      <c r="F137" s="140">
        <f>SUM(F133:F136)</f>
        <v>0</v>
      </c>
      <c r="G137" s="140">
        <f>SUM(G133:G136)</f>
        <v>0</v>
      </c>
    </row>
    <row r="138" spans="1:7" ht="15.75" customHeight="1" thickTop="1">
      <c r="A138" s="114"/>
      <c r="B138" s="97"/>
      <c r="C138" s="55"/>
      <c r="D138" s="55"/>
      <c r="E138" s="55"/>
      <c r="F138" s="55"/>
      <c r="G138" s="55"/>
    </row>
    <row r="139" spans="1:7" ht="23.25" customHeight="1">
      <c r="A139" s="162" t="s">
        <v>110</v>
      </c>
      <c r="B139" s="162"/>
      <c r="C139" s="162"/>
      <c r="D139" s="162"/>
      <c r="E139" s="162"/>
      <c r="F139" s="162"/>
      <c r="G139" s="162"/>
    </row>
    <row r="140" spans="1:7" ht="24.75" customHeight="1">
      <c r="A140" s="30" t="s">
        <v>2</v>
      </c>
      <c r="B140" s="30" t="s">
        <v>3</v>
      </c>
      <c r="C140" s="30" t="s">
        <v>4</v>
      </c>
      <c r="D140" s="159" t="s">
        <v>14</v>
      </c>
      <c r="E140" s="160"/>
      <c r="F140" s="160"/>
      <c r="G140" s="161"/>
    </row>
    <row r="141" spans="1:7" ht="27" customHeight="1">
      <c r="A141" s="36"/>
      <c r="B141" s="36"/>
      <c r="C141" s="36"/>
      <c r="D141" s="22" t="s">
        <v>160</v>
      </c>
      <c r="E141" s="37" t="s">
        <v>84</v>
      </c>
      <c r="F141" s="37" t="s">
        <v>85</v>
      </c>
      <c r="G141" s="37" t="s">
        <v>86</v>
      </c>
    </row>
    <row r="142" spans="1:7" ht="27" customHeight="1">
      <c r="A142" s="31"/>
      <c r="B142" s="123" t="s">
        <v>57</v>
      </c>
      <c r="C142" s="66">
        <f>C137</f>
        <v>1097500</v>
      </c>
      <c r="D142" s="66">
        <f>D137</f>
        <v>0</v>
      </c>
      <c r="E142" s="120">
        <f>E137</f>
        <v>0</v>
      </c>
      <c r="F142" s="66">
        <f>F137</f>
        <v>0</v>
      </c>
      <c r="G142" s="66">
        <f>G137</f>
        <v>0</v>
      </c>
    </row>
    <row r="143" spans="1:7" ht="27" customHeight="1">
      <c r="A143" s="31"/>
      <c r="B143" s="59" t="s">
        <v>146</v>
      </c>
      <c r="C143" s="66">
        <v>445850</v>
      </c>
      <c r="D143" s="66"/>
      <c r="E143" s="120"/>
      <c r="F143" s="66"/>
      <c r="G143" s="66"/>
    </row>
    <row r="144" spans="1:7" ht="27" customHeight="1">
      <c r="A144" s="29"/>
      <c r="B144" s="60" t="s">
        <v>36</v>
      </c>
      <c r="C144" s="163">
        <v>22000</v>
      </c>
      <c r="D144" s="163">
        <f>E144+F144+G144</f>
        <v>22000</v>
      </c>
      <c r="E144" s="56">
        <v>0</v>
      </c>
      <c r="F144" s="56">
        <v>0</v>
      </c>
      <c r="G144" s="56">
        <v>22000</v>
      </c>
    </row>
    <row r="145" spans="1:7" ht="27" customHeight="1" thickBot="1">
      <c r="A145" s="43"/>
      <c r="B145" s="62" t="s">
        <v>15</v>
      </c>
      <c r="C145" s="144">
        <f>SUM(C142:C144)</f>
        <v>1565350</v>
      </c>
      <c r="D145" s="144">
        <f>SUM(D142:D144)</f>
        <v>22000</v>
      </c>
      <c r="E145" s="57">
        <f>SUM(E142:E144)</f>
        <v>0</v>
      </c>
      <c r="F145" s="57">
        <f>SUM(F142:F144)</f>
        <v>0</v>
      </c>
      <c r="G145" s="57">
        <f>SUM(G142:G144)</f>
        <v>22000</v>
      </c>
    </row>
    <row r="146" spans="1:7" ht="27" customHeight="1" thickTop="1">
      <c r="A146" s="43">
        <v>14</v>
      </c>
      <c r="B146" s="142" t="s">
        <v>141</v>
      </c>
      <c r="C146" s="143"/>
      <c r="D146" s="143">
        <f>E146+F146+G146</f>
        <v>0</v>
      </c>
      <c r="E146" s="48">
        <v>0</v>
      </c>
      <c r="F146" s="48">
        <v>0</v>
      </c>
      <c r="G146" s="48">
        <v>0</v>
      </c>
    </row>
    <row r="147" spans="1:7" ht="27" customHeight="1">
      <c r="A147" s="29"/>
      <c r="B147" s="45" t="s">
        <v>38</v>
      </c>
      <c r="C147" s="117">
        <v>40000</v>
      </c>
      <c r="D147" s="117">
        <f>-E147+G147</f>
        <v>0</v>
      </c>
      <c r="E147" s="38">
        <v>0</v>
      </c>
      <c r="F147" s="38">
        <v>0</v>
      </c>
      <c r="G147" s="38">
        <v>0</v>
      </c>
    </row>
    <row r="148" spans="1:7" ht="27" customHeight="1">
      <c r="A148" s="29"/>
      <c r="B148" s="45" t="s">
        <v>34</v>
      </c>
      <c r="C148" s="127">
        <v>50000</v>
      </c>
      <c r="D148" s="117">
        <f>E148+F148+G148</f>
        <v>20000</v>
      </c>
      <c r="E148" s="38">
        <v>0</v>
      </c>
      <c r="F148" s="38">
        <v>10000</v>
      </c>
      <c r="G148" s="38">
        <v>10000</v>
      </c>
    </row>
    <row r="149" spans="1:7" ht="27" customHeight="1" thickBot="1">
      <c r="A149" s="29"/>
      <c r="B149" s="62" t="s">
        <v>15</v>
      </c>
      <c r="C149" s="57">
        <f>SUM(C146:C148)</f>
        <v>90000</v>
      </c>
      <c r="D149" s="57">
        <f>SUM(D146:D148)</f>
        <v>20000</v>
      </c>
      <c r="E149" s="57">
        <f>SUM(E146:E148)</f>
        <v>0</v>
      </c>
      <c r="F149" s="57">
        <f>F147</f>
        <v>0</v>
      </c>
      <c r="G149" s="57">
        <f>SUM(G146:G148)</f>
        <v>10000</v>
      </c>
    </row>
    <row r="150" spans="1:7" ht="29.25" customHeight="1" thickTop="1">
      <c r="A150" s="58">
        <v>15</v>
      </c>
      <c r="B150" s="67" t="s">
        <v>62</v>
      </c>
      <c r="C150" s="33">
        <v>2513800</v>
      </c>
      <c r="D150" s="33">
        <f>E150+F150+G150</f>
        <v>635800</v>
      </c>
      <c r="E150" s="33">
        <v>252800</v>
      </c>
      <c r="F150" s="33">
        <v>251000</v>
      </c>
      <c r="G150" s="33">
        <v>132000</v>
      </c>
    </row>
    <row r="151" spans="1:8" ht="29.25" customHeight="1">
      <c r="A151" s="58"/>
      <c r="B151" s="151" t="s">
        <v>38</v>
      </c>
      <c r="C151" s="152">
        <v>50900</v>
      </c>
      <c r="D151" s="152">
        <f>E151+F151+G151</f>
        <v>0</v>
      </c>
      <c r="E151" s="152">
        <v>0</v>
      </c>
      <c r="F151" s="152">
        <v>0</v>
      </c>
      <c r="G151" s="152">
        <v>0</v>
      </c>
      <c r="H151" s="20">
        <f>SUM(D151:G151)</f>
        <v>0</v>
      </c>
    </row>
    <row r="152" spans="1:7" ht="27.75" customHeight="1" thickBot="1">
      <c r="A152" s="24"/>
      <c r="B152" s="62" t="s">
        <v>15</v>
      </c>
      <c r="C152" s="57">
        <f>SUM(C150:C151)</f>
        <v>2564700</v>
      </c>
      <c r="D152" s="57">
        <f>SUM(D150:D150)</f>
        <v>635800</v>
      </c>
      <c r="E152" s="57">
        <f>SUM(E150:E150)</f>
        <v>252800</v>
      </c>
      <c r="F152" s="57">
        <f>SUM(F150:F150)</f>
        <v>251000</v>
      </c>
      <c r="G152" s="57">
        <f>SUM(G150:G150)</f>
        <v>132000</v>
      </c>
    </row>
    <row r="153" spans="1:7" ht="33" customHeight="1" thickTop="1">
      <c r="A153" s="31">
        <v>16</v>
      </c>
      <c r="B153" s="67" t="s">
        <v>109</v>
      </c>
      <c r="C153" s="39">
        <v>2667830</v>
      </c>
      <c r="D153" s="115">
        <f>E153+F153+G153</f>
        <v>470982</v>
      </c>
      <c r="E153" s="39">
        <v>141994</v>
      </c>
      <c r="F153" s="39">
        <v>141994</v>
      </c>
      <c r="G153" s="39">
        <v>186994</v>
      </c>
    </row>
    <row r="154" spans="1:7" ht="30" customHeight="1">
      <c r="A154" s="106"/>
      <c r="B154" s="45" t="s">
        <v>42</v>
      </c>
      <c r="C154" s="38">
        <v>8571600</v>
      </c>
      <c r="D154" s="38">
        <f>E154+F154+G154</f>
        <v>2100900</v>
      </c>
      <c r="E154" s="38">
        <v>700300</v>
      </c>
      <c r="F154" s="38">
        <v>700300</v>
      </c>
      <c r="G154" s="38">
        <v>700300</v>
      </c>
    </row>
    <row r="155" spans="1:7" ht="36" customHeight="1" thickBot="1">
      <c r="A155" s="119"/>
      <c r="B155" s="62" t="s">
        <v>15</v>
      </c>
      <c r="C155" s="57">
        <f>SUM(C153:C154)</f>
        <v>11239430</v>
      </c>
      <c r="D155" s="57">
        <f>SUM(D153:D154)</f>
        <v>2571882</v>
      </c>
      <c r="E155" s="57">
        <f>SUM(E153:E154)</f>
        <v>842294</v>
      </c>
      <c r="F155" s="57">
        <f>SUM(F153:F154)</f>
        <v>842294</v>
      </c>
      <c r="G155" s="57">
        <f>SUM(G153:G154)</f>
        <v>887294</v>
      </c>
    </row>
    <row r="156" spans="1:7" ht="15" thickTop="1">
      <c r="A156" s="35"/>
      <c r="B156" s="35"/>
      <c r="C156" s="35"/>
      <c r="D156" s="35"/>
      <c r="E156" s="35"/>
      <c r="F156" s="35"/>
      <c r="G156" s="35"/>
    </row>
    <row r="157" spans="1:7" ht="14.25">
      <c r="A157" s="35"/>
      <c r="B157" s="35"/>
      <c r="C157" s="35"/>
      <c r="D157" s="35"/>
      <c r="E157" s="35"/>
      <c r="F157" s="35"/>
      <c r="G157" s="35"/>
    </row>
    <row r="158" spans="1:7" ht="14.25">
      <c r="A158" s="35"/>
      <c r="B158" s="35"/>
      <c r="C158" s="35"/>
      <c r="D158" s="35"/>
      <c r="E158" s="35"/>
      <c r="F158" s="35"/>
      <c r="G158" s="35"/>
    </row>
    <row r="159" spans="1:7" ht="14.25">
      <c r="A159" s="35"/>
      <c r="B159" s="35"/>
      <c r="C159" s="35"/>
      <c r="D159" s="35"/>
      <c r="E159" s="35"/>
      <c r="F159" s="35"/>
      <c r="G159" s="35"/>
    </row>
    <row r="160" spans="1:7" ht="14.25">
      <c r="A160" s="35"/>
      <c r="B160" s="35"/>
      <c r="C160" s="35"/>
      <c r="D160" s="35"/>
      <c r="E160" s="35"/>
      <c r="F160" s="35"/>
      <c r="G160" s="35"/>
    </row>
    <row r="161" spans="1:7" ht="14.25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39:G139"/>
    <mergeCell ref="D140:G140"/>
    <mergeCell ref="D71:G71"/>
    <mergeCell ref="A70:G70"/>
    <mergeCell ref="A104:G104"/>
    <mergeCell ref="D105:G105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1">
      <selection activeCell="D43" sqref="D43:G43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7" t="s">
        <v>72</v>
      </c>
      <c r="B1" s="157"/>
      <c r="C1" s="157"/>
      <c r="D1" s="157"/>
      <c r="E1" s="157"/>
      <c r="F1" s="157"/>
      <c r="G1" s="157"/>
    </row>
    <row r="2" spans="1:7" ht="30" customHeight="1">
      <c r="A2" s="157" t="s">
        <v>132</v>
      </c>
      <c r="B2" s="157"/>
      <c r="C2" s="157"/>
      <c r="D2" s="157"/>
      <c r="E2" s="157"/>
      <c r="F2" s="157"/>
      <c r="G2" s="157"/>
    </row>
    <row r="3" spans="1:7" ht="30" customHeight="1">
      <c r="A3" s="157" t="s">
        <v>133</v>
      </c>
      <c r="B3" s="157"/>
      <c r="C3" s="157"/>
      <c r="D3" s="157"/>
      <c r="E3" s="157"/>
      <c r="F3" s="157"/>
      <c r="G3" s="157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81</v>
      </c>
      <c r="F4" s="1" t="s">
        <v>82</v>
      </c>
      <c r="G4" s="1" t="s">
        <v>83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73</v>
      </c>
      <c r="C6" s="8"/>
      <c r="D6" s="3"/>
      <c r="E6" s="3"/>
      <c r="F6" s="3"/>
      <c r="G6" s="3"/>
    </row>
    <row r="7" spans="1:7" ht="32.25" customHeight="1">
      <c r="A7" s="82"/>
      <c r="B7" s="104" t="s">
        <v>74</v>
      </c>
      <c r="C7" s="83"/>
      <c r="D7" s="82"/>
      <c r="E7" s="82"/>
      <c r="F7" s="82"/>
      <c r="G7" s="82"/>
    </row>
    <row r="8" spans="1:8" ht="32.25" customHeight="1">
      <c r="A8" s="82"/>
      <c r="B8" s="82" t="s">
        <v>20</v>
      </c>
      <c r="C8" s="84">
        <v>2836600</v>
      </c>
      <c r="D8" s="84">
        <f aca="true" t="shared" si="0" ref="D8:D13">E8+F8+G8</f>
        <v>709149</v>
      </c>
      <c r="E8" s="84">
        <v>236383</v>
      </c>
      <c r="F8" s="84">
        <v>236383</v>
      </c>
      <c r="G8" s="84">
        <v>236383</v>
      </c>
      <c r="H8" s="20"/>
    </row>
    <row r="9" spans="1:7" ht="32.25" customHeight="1">
      <c r="A9" s="82"/>
      <c r="B9" s="82" t="s">
        <v>88</v>
      </c>
      <c r="C9" s="84">
        <v>85200</v>
      </c>
      <c r="D9" s="84">
        <f t="shared" si="0"/>
        <v>21300</v>
      </c>
      <c r="E9" s="84">
        <v>7100</v>
      </c>
      <c r="F9" s="84">
        <v>7100</v>
      </c>
      <c r="G9" s="84">
        <v>7100</v>
      </c>
    </row>
    <row r="10" spans="1:7" ht="32.25" customHeight="1">
      <c r="A10" s="82"/>
      <c r="B10" s="82" t="s">
        <v>125</v>
      </c>
      <c r="C10" s="84">
        <v>101100</v>
      </c>
      <c r="D10" s="84">
        <f t="shared" si="0"/>
        <v>25275</v>
      </c>
      <c r="E10" s="84">
        <v>8425</v>
      </c>
      <c r="F10" s="84">
        <v>8425</v>
      </c>
      <c r="G10" s="84">
        <v>8425</v>
      </c>
    </row>
    <row r="11" spans="1:7" ht="33" customHeight="1">
      <c r="A11" s="82"/>
      <c r="B11" s="82" t="s">
        <v>21</v>
      </c>
      <c r="C11" s="84">
        <v>250840</v>
      </c>
      <c r="D11" s="84">
        <f t="shared" si="0"/>
        <v>62709</v>
      </c>
      <c r="E11" s="84">
        <v>20903</v>
      </c>
      <c r="F11" s="84">
        <v>20903</v>
      </c>
      <c r="G11" s="84">
        <v>20903</v>
      </c>
    </row>
    <row r="12" spans="1:7" ht="30" customHeight="1">
      <c r="A12" s="82"/>
      <c r="B12" s="82" t="s">
        <v>49</v>
      </c>
      <c r="C12" s="84">
        <v>273600</v>
      </c>
      <c r="D12" s="84">
        <f t="shared" si="0"/>
        <v>68400</v>
      </c>
      <c r="E12" s="84">
        <v>22800</v>
      </c>
      <c r="F12" s="84">
        <v>22800</v>
      </c>
      <c r="G12" s="84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9"/>
      <c r="B14" s="85" t="s">
        <v>75</v>
      </c>
      <c r="C14" s="74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76</v>
      </c>
      <c r="C15" s="73"/>
      <c r="D15" s="72"/>
      <c r="E15" s="72"/>
      <c r="F15" s="72"/>
      <c r="G15" s="72"/>
    </row>
    <row r="16" spans="1:7" ht="30" customHeight="1">
      <c r="A16" s="86">
        <v>2</v>
      </c>
      <c r="B16" s="87" t="s">
        <v>22</v>
      </c>
      <c r="C16" s="87"/>
      <c r="D16" s="84"/>
      <c r="E16" s="84"/>
      <c r="F16" s="84"/>
      <c r="G16" s="84"/>
    </row>
    <row r="17" spans="1:7" ht="30" customHeight="1">
      <c r="A17" s="82"/>
      <c r="B17" s="104" t="s">
        <v>6</v>
      </c>
      <c r="C17" s="88"/>
      <c r="D17" s="84"/>
      <c r="E17" s="84"/>
      <c r="F17" s="84"/>
      <c r="G17" s="84"/>
    </row>
    <row r="18" spans="1:7" ht="33.75" customHeight="1">
      <c r="A18" s="82"/>
      <c r="B18" s="82" t="s">
        <v>23</v>
      </c>
      <c r="C18" s="84">
        <v>90000</v>
      </c>
      <c r="D18" s="84">
        <f>E18+F18+G18</f>
        <v>45000</v>
      </c>
      <c r="E18" s="89">
        <v>0</v>
      </c>
      <c r="F18" s="84">
        <v>22500</v>
      </c>
      <c r="G18" s="89">
        <v>22500</v>
      </c>
    </row>
    <row r="19" spans="1:7" ht="30" customHeight="1">
      <c r="A19" s="82"/>
      <c r="B19" s="105" t="s">
        <v>25</v>
      </c>
      <c r="C19" s="84">
        <v>20000</v>
      </c>
      <c r="D19" s="89" t="s">
        <v>24</v>
      </c>
      <c r="E19" s="89" t="s">
        <v>24</v>
      </c>
      <c r="F19" s="89">
        <v>0</v>
      </c>
      <c r="G19" s="89" t="s">
        <v>24</v>
      </c>
    </row>
    <row r="20" spans="1:7" ht="33.75" customHeight="1">
      <c r="A20" s="3"/>
      <c r="B20" s="3" t="s">
        <v>78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9"/>
      <c r="B21" s="85" t="s">
        <v>43</v>
      </c>
      <c r="C21" s="74">
        <f>SUM(C18:C20)</f>
        <v>146000</v>
      </c>
      <c r="D21" s="13">
        <f>SUM(D18:D20)</f>
        <v>54000</v>
      </c>
      <c r="E21" s="13">
        <f>SUM(E18:E20)</f>
        <v>3000</v>
      </c>
      <c r="F21" s="13">
        <f>SUM(F18:F20)</f>
        <v>25500</v>
      </c>
      <c r="G21" s="13">
        <f>SUM(G18:G20)</f>
        <v>25500</v>
      </c>
    </row>
    <row r="22" spans="1:7" ht="35.25" customHeight="1" thickTop="1">
      <c r="A22" s="6"/>
      <c r="B22" s="75"/>
      <c r="C22" s="76"/>
      <c r="D22" s="77"/>
      <c r="E22" s="77"/>
      <c r="F22" s="77"/>
      <c r="G22" s="77"/>
    </row>
    <row r="23" spans="1:7" ht="19.5" customHeight="1">
      <c r="A23" s="6"/>
      <c r="B23" s="75"/>
      <c r="C23" s="76"/>
      <c r="D23" s="77"/>
      <c r="E23" s="77"/>
      <c r="F23" s="77"/>
      <c r="G23" s="77"/>
    </row>
    <row r="24" spans="1:7" ht="19.5" customHeight="1">
      <c r="A24" s="6"/>
      <c r="B24" s="75"/>
      <c r="C24" s="76"/>
      <c r="D24" s="77"/>
      <c r="E24" s="77"/>
      <c r="F24" s="77"/>
      <c r="G24" s="77"/>
    </row>
    <row r="25" spans="1:7" ht="27.75" customHeight="1">
      <c r="A25" s="156" t="s">
        <v>27</v>
      </c>
      <c r="B25" s="156"/>
      <c r="C25" s="156"/>
      <c r="D25" s="156"/>
      <c r="E25" s="156"/>
      <c r="F25" s="156"/>
      <c r="G25" s="156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81</v>
      </c>
      <c r="F26" s="1" t="s">
        <v>82</v>
      </c>
      <c r="G26" s="1" t="s">
        <v>83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1" t="s">
        <v>7</v>
      </c>
      <c r="C28" s="10"/>
      <c r="D28" s="3"/>
      <c r="E28" s="3"/>
      <c r="F28" s="3"/>
      <c r="G28" s="3"/>
    </row>
    <row r="29" spans="1:7" ht="29.25" customHeight="1">
      <c r="A29" s="82"/>
      <c r="B29" s="82" t="s">
        <v>26</v>
      </c>
      <c r="C29" s="84"/>
      <c r="D29" s="86"/>
      <c r="E29" s="82"/>
      <c r="F29" s="82"/>
      <c r="G29" s="82"/>
    </row>
    <row r="30" spans="1:7" ht="27.75" customHeight="1">
      <c r="A30" s="86"/>
      <c r="B30" s="82" t="s">
        <v>95</v>
      </c>
      <c r="C30" s="84">
        <v>555500</v>
      </c>
      <c r="D30" s="100">
        <f>E30+F30+G30</f>
        <v>138873</v>
      </c>
      <c r="E30" s="89">
        <v>46291</v>
      </c>
      <c r="F30" s="89">
        <v>46291</v>
      </c>
      <c r="G30" s="89">
        <v>46291</v>
      </c>
    </row>
    <row r="31" spans="1:7" ht="27.75" customHeight="1">
      <c r="A31" s="82"/>
      <c r="B31" s="90" t="s">
        <v>28</v>
      </c>
      <c r="C31" s="91"/>
      <c r="D31" s="82"/>
      <c r="E31" s="82"/>
      <c r="F31" s="82"/>
      <c r="G31" s="82"/>
    </row>
    <row r="32" spans="1:7" ht="27.75" customHeight="1">
      <c r="A32" s="82"/>
      <c r="B32" s="90" t="s">
        <v>29</v>
      </c>
      <c r="C32" s="84">
        <v>30000</v>
      </c>
      <c r="D32" s="84">
        <f>E32+F32+G32</f>
        <v>10000</v>
      </c>
      <c r="E32" s="89">
        <v>3000</v>
      </c>
      <c r="F32" s="89">
        <v>3000</v>
      </c>
      <c r="G32" s="84">
        <v>4000</v>
      </c>
    </row>
    <row r="33" spans="1:7" ht="27" customHeight="1">
      <c r="A33" s="82"/>
      <c r="B33" s="90" t="s">
        <v>30</v>
      </c>
      <c r="C33" s="90"/>
      <c r="D33" s="84"/>
      <c r="E33" s="84"/>
      <c r="F33" s="84"/>
      <c r="G33" s="84"/>
    </row>
    <row r="34" spans="1:7" ht="30" customHeight="1">
      <c r="A34" s="82"/>
      <c r="B34" s="92" t="s">
        <v>31</v>
      </c>
      <c r="C34" s="93">
        <v>60000</v>
      </c>
      <c r="D34" s="101">
        <f>E34+F34+G34</f>
        <v>25000</v>
      </c>
      <c r="E34" s="102">
        <v>5000</v>
      </c>
      <c r="F34" s="102">
        <v>10000</v>
      </c>
      <c r="G34" s="102">
        <v>10000</v>
      </c>
    </row>
    <row r="35" spans="1:7" ht="27.75" customHeight="1">
      <c r="A35" s="3"/>
      <c r="B35" s="11" t="s">
        <v>77</v>
      </c>
      <c r="C35" s="78">
        <v>10000</v>
      </c>
      <c r="D35" s="135">
        <f>E35+F35+G35</f>
        <v>7500</v>
      </c>
      <c r="E35" s="99">
        <v>2500</v>
      </c>
      <c r="F35" s="99">
        <v>2500</v>
      </c>
      <c r="G35" s="99">
        <v>2500</v>
      </c>
    </row>
    <row r="36" spans="1:7" ht="27.75" customHeight="1" thickBot="1">
      <c r="A36" s="79"/>
      <c r="B36" s="85" t="s">
        <v>44</v>
      </c>
      <c r="C36" s="103">
        <f>SUM(C30:C35)</f>
        <v>655500</v>
      </c>
      <c r="D36" s="13">
        <f>SUM(D30:D35)</f>
        <v>181373</v>
      </c>
      <c r="E36" s="13">
        <f>SUM(E30:E35)</f>
        <v>56791</v>
      </c>
      <c r="F36" s="13">
        <f>SUM(F30:F35)</f>
        <v>61791</v>
      </c>
      <c r="G36" s="13">
        <f>SUM(G29:G35)</f>
        <v>62791</v>
      </c>
    </row>
    <row r="37" spans="1:7" ht="33.75" customHeight="1" thickTop="1">
      <c r="A37" s="2">
        <v>4</v>
      </c>
      <c r="B37" s="71" t="s">
        <v>8</v>
      </c>
      <c r="C37" s="10"/>
      <c r="D37" s="4"/>
      <c r="E37" s="4"/>
      <c r="F37" s="4"/>
      <c r="G37" s="4"/>
    </row>
    <row r="38" spans="1:7" ht="33.75" customHeight="1">
      <c r="A38" s="82"/>
      <c r="B38" s="113" t="s">
        <v>96</v>
      </c>
      <c r="C38" s="84">
        <v>70000</v>
      </c>
      <c r="D38" s="84">
        <f>E38+F38+G38</f>
        <v>30000</v>
      </c>
      <c r="E38" s="84">
        <v>15000</v>
      </c>
      <c r="F38" s="84">
        <v>10000</v>
      </c>
      <c r="G38" s="84">
        <v>5000</v>
      </c>
    </row>
    <row r="39" spans="1:7" ht="33.75" customHeight="1">
      <c r="A39" s="82"/>
      <c r="B39" s="113" t="s">
        <v>87</v>
      </c>
      <c r="C39" s="84">
        <v>3000</v>
      </c>
      <c r="D39" s="84">
        <f>E39+F39+G39</f>
        <v>1000</v>
      </c>
      <c r="E39" s="84">
        <v>500</v>
      </c>
      <c r="F39" s="84">
        <v>500</v>
      </c>
      <c r="G39" s="84">
        <v>0</v>
      </c>
    </row>
    <row r="40" spans="1:8" ht="28.5" customHeight="1">
      <c r="A40" s="82"/>
      <c r="B40" s="113" t="s">
        <v>97</v>
      </c>
      <c r="C40" s="84">
        <v>40000</v>
      </c>
      <c r="D40" s="84">
        <f>E40+F40+G40</f>
        <v>8000</v>
      </c>
      <c r="E40" s="84">
        <v>0</v>
      </c>
      <c r="F40" s="84">
        <v>4000</v>
      </c>
      <c r="G40" s="84">
        <v>4000</v>
      </c>
      <c r="H40" s="20"/>
    </row>
    <row r="41" spans="1:7" ht="28.5" customHeight="1">
      <c r="A41" s="82"/>
      <c r="B41" s="113" t="s">
        <v>98</v>
      </c>
      <c r="C41" s="84">
        <v>2000</v>
      </c>
      <c r="D41" s="84">
        <v>0</v>
      </c>
      <c r="E41" s="84">
        <v>0</v>
      </c>
      <c r="F41" s="84">
        <v>0</v>
      </c>
      <c r="G41" s="84">
        <v>0</v>
      </c>
    </row>
    <row r="42" spans="1:8" ht="38.25" customHeight="1">
      <c r="A42" s="112"/>
      <c r="B42" s="112" t="s">
        <v>99</v>
      </c>
      <c r="C42" s="134">
        <v>2000</v>
      </c>
      <c r="D42" s="135">
        <f>E42+F42+G42</f>
        <v>0</v>
      </c>
      <c r="E42" s="111"/>
      <c r="F42" s="111"/>
      <c r="G42" s="111"/>
      <c r="H42" s="20"/>
    </row>
    <row r="43" spans="1:7" ht="30" customHeight="1">
      <c r="A43" s="94"/>
      <c r="B43" s="94" t="s">
        <v>129</v>
      </c>
      <c r="C43" s="95">
        <v>3000</v>
      </c>
      <c r="D43" s="136">
        <f>E43+F43+G43</f>
        <v>750</v>
      </c>
      <c r="E43" s="96">
        <v>250</v>
      </c>
      <c r="F43" s="96">
        <v>250</v>
      </c>
      <c r="G43" s="96">
        <v>250</v>
      </c>
    </row>
    <row r="44" spans="1:7" ht="28.5" customHeight="1" thickBot="1">
      <c r="A44" s="79"/>
      <c r="B44" s="85" t="s">
        <v>15</v>
      </c>
      <c r="C44" s="129">
        <f>SUM(C38:C43)</f>
        <v>120000</v>
      </c>
      <c r="D44" s="130">
        <f>SUM(D37:D43)</f>
        <v>39750</v>
      </c>
      <c r="E44" s="129">
        <f>SUM(E37:E43)</f>
        <v>15750</v>
      </c>
      <c r="F44" s="129">
        <f>SUM(F38:F43)</f>
        <v>14750</v>
      </c>
      <c r="G44" s="130">
        <f>SUM(G37:G43)</f>
        <v>9250</v>
      </c>
    </row>
    <row r="45" spans="1:7" ht="28.5" customHeight="1" thickTop="1">
      <c r="A45" s="2">
        <v>5</v>
      </c>
      <c r="B45" s="131" t="s">
        <v>123</v>
      </c>
      <c r="C45" s="99"/>
      <c r="D45" s="4"/>
      <c r="E45" s="99"/>
      <c r="F45" s="99"/>
      <c r="G45" s="4"/>
    </row>
    <row r="46" spans="1:7" ht="28.5" customHeight="1">
      <c r="A46" s="3"/>
      <c r="B46" s="132" t="s">
        <v>124</v>
      </c>
      <c r="C46" s="99">
        <v>22000</v>
      </c>
      <c r="D46" s="4">
        <v>0</v>
      </c>
      <c r="E46" s="99">
        <v>0</v>
      </c>
      <c r="F46" s="99">
        <v>0</v>
      </c>
      <c r="G46" s="4">
        <v>0</v>
      </c>
    </row>
    <row r="47" spans="1:7" ht="28.5" customHeight="1" thickBot="1">
      <c r="A47" s="79"/>
      <c r="B47" s="85" t="s">
        <v>15</v>
      </c>
      <c r="C47" s="129"/>
      <c r="D47" s="130">
        <v>0</v>
      </c>
      <c r="E47" s="129"/>
      <c r="F47" s="129"/>
      <c r="G47" s="130"/>
    </row>
    <row r="48" spans="1:7" ht="33.75" customHeight="1" thickBot="1" thickTop="1">
      <c r="A48" s="154" t="s">
        <v>131</v>
      </c>
      <c r="B48" s="155"/>
      <c r="C48" s="80">
        <f>C47+C44+C36+C21+C14</f>
        <v>4516840</v>
      </c>
      <c r="D48" s="81">
        <f>D44+D36+D21+D14</f>
        <v>1173956</v>
      </c>
      <c r="E48" s="81">
        <v>0</v>
      </c>
      <c r="F48" s="81">
        <v>0</v>
      </c>
      <c r="G48" s="81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40">
      <selection activeCell="G47" sqref="G47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7" t="s">
        <v>72</v>
      </c>
      <c r="B1" s="157"/>
      <c r="C1" s="157"/>
      <c r="D1" s="157"/>
      <c r="E1" s="157"/>
      <c r="F1" s="157"/>
      <c r="G1" s="157"/>
    </row>
    <row r="2" spans="1:7" ht="30" customHeight="1">
      <c r="A2" s="157" t="s">
        <v>132</v>
      </c>
      <c r="B2" s="157"/>
      <c r="C2" s="157"/>
      <c r="D2" s="157"/>
      <c r="E2" s="157"/>
      <c r="F2" s="157"/>
      <c r="G2" s="157"/>
    </row>
    <row r="3" spans="1:7" ht="30" customHeight="1">
      <c r="A3" s="157" t="s">
        <v>135</v>
      </c>
      <c r="B3" s="157"/>
      <c r="C3" s="157"/>
      <c r="D3" s="157"/>
      <c r="E3" s="157"/>
      <c r="F3" s="157"/>
      <c r="G3" s="157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127</v>
      </c>
      <c r="F4" s="1" t="s">
        <v>93</v>
      </c>
      <c r="G4" s="1" t="s">
        <v>94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73</v>
      </c>
      <c r="C6" s="8"/>
      <c r="D6" s="3"/>
      <c r="E6" s="3"/>
      <c r="F6" s="3"/>
      <c r="G6" s="3"/>
    </row>
    <row r="7" spans="1:7" ht="32.25" customHeight="1">
      <c r="A7" s="82"/>
      <c r="B7" s="104" t="s">
        <v>74</v>
      </c>
      <c r="C7" s="83"/>
      <c r="D7" s="82"/>
      <c r="E7" s="82"/>
      <c r="F7" s="82"/>
      <c r="G7" s="82"/>
    </row>
    <row r="8" spans="1:8" ht="32.25" customHeight="1">
      <c r="A8" s="82"/>
      <c r="B8" s="82" t="s">
        <v>20</v>
      </c>
      <c r="C8" s="84">
        <v>2836600</v>
      </c>
      <c r="D8" s="84">
        <f aca="true" t="shared" si="0" ref="D8:D13">E8+F8+G8</f>
        <v>709149</v>
      </c>
      <c r="E8" s="84">
        <v>236383</v>
      </c>
      <c r="F8" s="84">
        <v>236383</v>
      </c>
      <c r="G8" s="84">
        <v>236383</v>
      </c>
      <c r="H8" s="20"/>
    </row>
    <row r="9" spans="1:7" ht="32.25" customHeight="1">
      <c r="A9" s="82"/>
      <c r="B9" s="82" t="s">
        <v>88</v>
      </c>
      <c r="C9" s="84">
        <v>85200</v>
      </c>
      <c r="D9" s="84">
        <f t="shared" si="0"/>
        <v>21300</v>
      </c>
      <c r="E9" s="84">
        <v>7100</v>
      </c>
      <c r="F9" s="84">
        <v>7100</v>
      </c>
      <c r="G9" s="84">
        <v>7100</v>
      </c>
    </row>
    <row r="10" spans="1:7" ht="32.25" customHeight="1">
      <c r="A10" s="82"/>
      <c r="B10" s="82" t="s">
        <v>125</v>
      </c>
      <c r="C10" s="84">
        <v>101100</v>
      </c>
      <c r="D10" s="84">
        <f t="shared" si="0"/>
        <v>25275</v>
      </c>
      <c r="E10" s="84">
        <v>8425</v>
      </c>
      <c r="F10" s="84">
        <v>8425</v>
      </c>
      <c r="G10" s="84">
        <v>8425</v>
      </c>
    </row>
    <row r="11" spans="1:7" ht="33" customHeight="1">
      <c r="A11" s="82"/>
      <c r="B11" s="82" t="s">
        <v>21</v>
      </c>
      <c r="C11" s="84">
        <v>250840</v>
      </c>
      <c r="D11" s="84">
        <f t="shared" si="0"/>
        <v>62709</v>
      </c>
      <c r="E11" s="84">
        <v>20903</v>
      </c>
      <c r="F11" s="84">
        <v>20903</v>
      </c>
      <c r="G11" s="84">
        <v>20903</v>
      </c>
    </row>
    <row r="12" spans="1:7" ht="30" customHeight="1">
      <c r="A12" s="82"/>
      <c r="B12" s="82" t="s">
        <v>49</v>
      </c>
      <c r="C12" s="84">
        <v>273600</v>
      </c>
      <c r="D12" s="84">
        <f t="shared" si="0"/>
        <v>68400</v>
      </c>
      <c r="E12" s="84">
        <v>22800</v>
      </c>
      <c r="F12" s="84">
        <v>22800</v>
      </c>
      <c r="G12" s="84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9"/>
      <c r="B14" s="85" t="s">
        <v>75</v>
      </c>
      <c r="C14" s="74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76</v>
      </c>
      <c r="C15" s="73"/>
      <c r="D15" s="72"/>
      <c r="E15" s="72"/>
      <c r="F15" s="72"/>
      <c r="G15" s="72"/>
    </row>
    <row r="16" spans="1:7" ht="30" customHeight="1">
      <c r="A16" s="86">
        <v>2</v>
      </c>
      <c r="B16" s="87" t="s">
        <v>22</v>
      </c>
      <c r="C16" s="87"/>
      <c r="D16" s="84"/>
      <c r="E16" s="84"/>
      <c r="F16" s="84"/>
      <c r="G16" s="84"/>
    </row>
    <row r="17" spans="1:7" ht="30" customHeight="1">
      <c r="A17" s="82"/>
      <c r="B17" s="104" t="s">
        <v>6</v>
      </c>
      <c r="C17" s="88"/>
      <c r="D17" s="84"/>
      <c r="E17" s="84"/>
      <c r="F17" s="84"/>
      <c r="G17" s="84"/>
    </row>
    <row r="18" spans="1:7" ht="33.75" customHeight="1">
      <c r="A18" s="82"/>
      <c r="B18" s="82" t="s">
        <v>23</v>
      </c>
      <c r="C18" s="84">
        <v>90000</v>
      </c>
      <c r="D18" s="84">
        <f>E18+F18+G18</f>
        <v>0</v>
      </c>
      <c r="E18" s="89"/>
      <c r="F18" s="84"/>
      <c r="G18" s="89"/>
    </row>
    <row r="19" spans="1:8" ht="30" customHeight="1">
      <c r="A19" s="82"/>
      <c r="B19" s="105" t="s">
        <v>25</v>
      </c>
      <c r="C19" s="84">
        <v>20000</v>
      </c>
      <c r="D19" s="89">
        <f>E19+F19+G19</f>
        <v>10000</v>
      </c>
      <c r="E19" s="89">
        <v>2500</v>
      </c>
      <c r="F19" s="89">
        <v>2500</v>
      </c>
      <c r="G19" s="89">
        <v>5000</v>
      </c>
      <c r="H19" s="20"/>
    </row>
    <row r="20" spans="1:7" ht="33.75" customHeight="1">
      <c r="A20" s="3"/>
      <c r="B20" s="3" t="s">
        <v>78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9"/>
      <c r="B21" s="85" t="s">
        <v>43</v>
      </c>
      <c r="C21" s="74">
        <f>SUM(C18:C20)</f>
        <v>146000</v>
      </c>
      <c r="D21" s="13">
        <f>SUM(D18:D20)</f>
        <v>19000</v>
      </c>
      <c r="E21" s="13">
        <f>SUM(E18:E20)</f>
        <v>5500</v>
      </c>
      <c r="F21" s="13">
        <f>SUM(F18:F20)</f>
        <v>5500</v>
      </c>
      <c r="G21" s="13">
        <f>SUM(G18:G20)</f>
        <v>8000</v>
      </c>
    </row>
    <row r="22" spans="1:7" ht="35.25" customHeight="1" thickTop="1">
      <c r="A22" s="6"/>
      <c r="B22" s="75"/>
      <c r="C22" s="76"/>
      <c r="D22" s="77"/>
      <c r="E22" s="77"/>
      <c r="F22" s="77"/>
      <c r="G22" s="77"/>
    </row>
    <row r="23" spans="1:7" ht="19.5" customHeight="1">
      <c r="A23" s="6"/>
      <c r="B23" s="75"/>
      <c r="C23" s="76"/>
      <c r="D23" s="77"/>
      <c r="E23" s="77"/>
      <c r="F23" s="77"/>
      <c r="G23" s="77"/>
    </row>
    <row r="24" spans="1:7" ht="19.5" customHeight="1">
      <c r="A24" s="6"/>
      <c r="B24" s="75"/>
      <c r="C24" s="76"/>
      <c r="D24" s="77"/>
      <c r="E24" s="77"/>
      <c r="F24" s="77"/>
      <c r="G24" s="77"/>
    </row>
    <row r="25" spans="1:7" ht="27.75" customHeight="1">
      <c r="A25" s="156" t="s">
        <v>27</v>
      </c>
      <c r="B25" s="156"/>
      <c r="C25" s="156"/>
      <c r="D25" s="156"/>
      <c r="E25" s="156"/>
      <c r="F25" s="156"/>
      <c r="G25" s="156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127</v>
      </c>
      <c r="F26" s="1" t="s">
        <v>93</v>
      </c>
      <c r="G26" s="1" t="s">
        <v>94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1" t="s">
        <v>7</v>
      </c>
      <c r="C28" s="10"/>
      <c r="D28" s="3"/>
      <c r="E28" s="3"/>
      <c r="F28" s="3"/>
      <c r="G28" s="3"/>
    </row>
    <row r="29" spans="1:7" ht="29.25" customHeight="1">
      <c r="A29" s="82"/>
      <c r="B29" s="82" t="s">
        <v>26</v>
      </c>
      <c r="C29" s="84"/>
      <c r="D29" s="86"/>
      <c r="E29" s="82"/>
      <c r="F29" s="82"/>
      <c r="G29" s="82"/>
    </row>
    <row r="30" spans="1:7" ht="27.75" customHeight="1">
      <c r="A30" s="86"/>
      <c r="B30" s="82" t="s">
        <v>95</v>
      </c>
      <c r="C30" s="84">
        <v>555500</v>
      </c>
      <c r="D30" s="100">
        <f>E30+F30+G30</f>
        <v>138881</v>
      </c>
      <c r="E30" s="89">
        <v>46294</v>
      </c>
      <c r="F30" s="89">
        <v>46294</v>
      </c>
      <c r="G30" s="89">
        <v>46293</v>
      </c>
    </row>
    <row r="31" spans="1:7" ht="27.75" customHeight="1">
      <c r="A31" s="82"/>
      <c r="B31" s="90" t="s">
        <v>28</v>
      </c>
      <c r="C31" s="91"/>
      <c r="D31" s="82"/>
      <c r="E31" s="82"/>
      <c r="F31" s="82"/>
      <c r="G31" s="82"/>
    </row>
    <row r="32" spans="1:7" ht="27.75" customHeight="1">
      <c r="A32" s="82"/>
      <c r="B32" s="90" t="s">
        <v>29</v>
      </c>
      <c r="C32" s="84">
        <v>30000</v>
      </c>
      <c r="D32" s="84">
        <f>E32+F32+G32</f>
        <v>12500</v>
      </c>
      <c r="E32" s="89">
        <v>2500</v>
      </c>
      <c r="F32" s="89">
        <v>5000</v>
      </c>
      <c r="G32" s="84">
        <v>5000</v>
      </c>
    </row>
    <row r="33" spans="1:7" ht="27" customHeight="1">
      <c r="A33" s="82"/>
      <c r="B33" s="90" t="s">
        <v>30</v>
      </c>
      <c r="C33" s="90"/>
      <c r="D33" s="84"/>
      <c r="E33" s="84"/>
      <c r="F33" s="84"/>
      <c r="G33" s="84"/>
    </row>
    <row r="34" spans="1:7" ht="30" customHeight="1">
      <c r="A34" s="82"/>
      <c r="B34" s="92" t="s">
        <v>31</v>
      </c>
      <c r="C34" s="93">
        <v>60000</v>
      </c>
      <c r="D34" s="101">
        <f>E34+F34+G34</f>
        <v>25000</v>
      </c>
      <c r="E34" s="102">
        <v>5000</v>
      </c>
      <c r="F34" s="102">
        <v>10000</v>
      </c>
      <c r="G34" s="102">
        <v>10000</v>
      </c>
    </row>
    <row r="35" spans="1:7" ht="27.75" customHeight="1">
      <c r="A35" s="3" t="s">
        <v>41</v>
      </c>
      <c r="B35" s="11" t="s">
        <v>77</v>
      </c>
      <c r="C35" s="78">
        <v>10000</v>
      </c>
      <c r="D35" s="135">
        <f>E35+F35+G35</f>
        <v>7500</v>
      </c>
      <c r="E35" s="99">
        <v>2500</v>
      </c>
      <c r="F35" s="99">
        <v>2500</v>
      </c>
      <c r="G35" s="99">
        <v>2500</v>
      </c>
    </row>
    <row r="36" spans="1:7" ht="27.75" customHeight="1" thickBot="1">
      <c r="A36" s="79"/>
      <c r="B36" s="85" t="s">
        <v>44</v>
      </c>
      <c r="C36" s="103">
        <f>SUM(C30:C35)</f>
        <v>655500</v>
      </c>
      <c r="D36" s="13">
        <f>SUM(D30:D35)</f>
        <v>183881</v>
      </c>
      <c r="E36" s="13">
        <f>SUM(E30:E35)</f>
        <v>56294</v>
      </c>
      <c r="F36" s="13">
        <f>SUM(F30:F35)</f>
        <v>63794</v>
      </c>
      <c r="G36" s="13">
        <f>SUM(G29:G35)</f>
        <v>63793</v>
      </c>
    </row>
    <row r="37" spans="1:7" ht="33.75" customHeight="1" thickTop="1">
      <c r="A37" s="2">
        <v>4</v>
      </c>
      <c r="B37" s="71" t="s">
        <v>8</v>
      </c>
      <c r="C37" s="10"/>
      <c r="D37" s="4"/>
      <c r="E37" s="4"/>
      <c r="F37" s="4"/>
      <c r="G37" s="4"/>
    </row>
    <row r="38" spans="1:7" ht="33.75" customHeight="1">
      <c r="A38" s="82"/>
      <c r="B38" s="113" t="s">
        <v>96</v>
      </c>
      <c r="C38" s="84">
        <v>70000</v>
      </c>
      <c r="D38" s="84">
        <f>E38+F38+G38</f>
        <v>16000</v>
      </c>
      <c r="E38" s="84">
        <v>3000</v>
      </c>
      <c r="F38" s="84">
        <v>3000</v>
      </c>
      <c r="G38" s="84">
        <v>10000</v>
      </c>
    </row>
    <row r="39" spans="1:7" ht="33.75" customHeight="1">
      <c r="A39" s="82"/>
      <c r="B39" s="113" t="s">
        <v>87</v>
      </c>
      <c r="C39" s="84">
        <v>3000</v>
      </c>
      <c r="D39" s="84">
        <f>E39+F39+G39</f>
        <v>1000</v>
      </c>
      <c r="E39" s="84">
        <v>0</v>
      </c>
      <c r="F39" s="84">
        <v>500</v>
      </c>
      <c r="G39" s="84">
        <v>500</v>
      </c>
    </row>
    <row r="40" spans="1:8" ht="28.5" customHeight="1">
      <c r="A40" s="82"/>
      <c r="B40" s="113" t="s">
        <v>97</v>
      </c>
      <c r="C40" s="84">
        <v>40000</v>
      </c>
      <c r="D40" s="84">
        <f>E40+F40+G40</f>
        <v>19000</v>
      </c>
      <c r="E40" s="84">
        <v>4000</v>
      </c>
      <c r="F40" s="84">
        <v>5000</v>
      </c>
      <c r="G40" s="84">
        <v>10000</v>
      </c>
      <c r="H40" s="20"/>
    </row>
    <row r="41" spans="1:7" ht="28.5" customHeight="1">
      <c r="A41" s="82"/>
      <c r="B41" s="113" t="s">
        <v>98</v>
      </c>
      <c r="C41" s="84">
        <v>2000</v>
      </c>
      <c r="D41" s="84">
        <f>F41</f>
        <v>500</v>
      </c>
      <c r="E41" s="84">
        <v>0</v>
      </c>
      <c r="F41" s="84">
        <v>500</v>
      </c>
      <c r="G41" s="84">
        <v>0</v>
      </c>
    </row>
    <row r="42" spans="1:8" ht="38.25" customHeight="1">
      <c r="A42" s="112"/>
      <c r="B42" s="112" t="s">
        <v>99</v>
      </c>
      <c r="C42" s="134">
        <v>2000</v>
      </c>
      <c r="D42" s="135">
        <f>E42+F42+G42</f>
        <v>500</v>
      </c>
      <c r="E42" s="84">
        <v>0</v>
      </c>
      <c r="F42" s="84">
        <v>0</v>
      </c>
      <c r="G42" s="135">
        <v>500</v>
      </c>
      <c r="H42" s="20"/>
    </row>
    <row r="43" spans="1:7" ht="30" customHeight="1">
      <c r="A43" s="94"/>
      <c r="B43" s="94" t="s">
        <v>129</v>
      </c>
      <c r="C43" s="95">
        <v>3000</v>
      </c>
      <c r="D43" s="136">
        <f>E43+F43+G43</f>
        <v>750</v>
      </c>
      <c r="E43" s="136">
        <v>250</v>
      </c>
      <c r="F43" s="136">
        <v>250</v>
      </c>
      <c r="G43" s="136">
        <v>250</v>
      </c>
    </row>
    <row r="44" spans="1:7" ht="28.5" customHeight="1" thickBot="1">
      <c r="A44" s="79"/>
      <c r="B44" s="85" t="s">
        <v>15</v>
      </c>
      <c r="C44" s="129">
        <f>SUM(C38:C43)</f>
        <v>120000</v>
      </c>
      <c r="D44" s="130">
        <f>SUM(D37:D43)</f>
        <v>37750</v>
      </c>
      <c r="E44" s="129">
        <f>SUM(E37:E43)</f>
        <v>7250</v>
      </c>
      <c r="F44" s="129">
        <f>SUM(F38:F43)</f>
        <v>9250</v>
      </c>
      <c r="G44" s="130">
        <f>SUM(G37:G43)</f>
        <v>21250</v>
      </c>
    </row>
    <row r="45" spans="1:7" ht="28.5" customHeight="1" thickTop="1">
      <c r="A45" s="2">
        <v>5</v>
      </c>
      <c r="B45" s="131" t="s">
        <v>123</v>
      </c>
      <c r="C45" s="99"/>
      <c r="D45" s="4"/>
      <c r="E45" s="99"/>
      <c r="F45" s="99"/>
      <c r="G45" s="4"/>
    </row>
    <row r="46" spans="1:7" ht="28.5" customHeight="1">
      <c r="A46" s="3"/>
      <c r="B46" s="132" t="s">
        <v>124</v>
      </c>
      <c r="C46" s="99">
        <v>22000</v>
      </c>
      <c r="D46" s="4">
        <f>G46</f>
        <v>0</v>
      </c>
      <c r="E46" s="99">
        <v>0</v>
      </c>
      <c r="F46" s="99">
        <v>0</v>
      </c>
      <c r="G46" s="4">
        <v>0</v>
      </c>
    </row>
    <row r="47" spans="1:7" ht="28.5" customHeight="1" thickBot="1">
      <c r="A47" s="79"/>
      <c r="B47" s="85" t="s">
        <v>15</v>
      </c>
      <c r="C47" s="129"/>
      <c r="D47" s="130">
        <v>0</v>
      </c>
      <c r="E47" s="129"/>
      <c r="F47" s="129"/>
      <c r="G47" s="130">
        <f>SUM(G45:G46)</f>
        <v>0</v>
      </c>
    </row>
    <row r="48" spans="1:7" ht="33.75" customHeight="1" thickBot="1" thickTop="1">
      <c r="A48" s="154" t="s">
        <v>136</v>
      </c>
      <c r="B48" s="155"/>
      <c r="C48" s="80">
        <f>C47+C44+C36+C21+C14</f>
        <v>4516840</v>
      </c>
      <c r="D48" s="81">
        <f>D44+D36+D21+D14</f>
        <v>1139464</v>
      </c>
      <c r="E48" s="81">
        <v>0</v>
      </c>
      <c r="F48" s="81">
        <v>0</v>
      </c>
      <c r="G48" s="81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34">
      <selection activeCell="F45" sqref="F45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7" t="s">
        <v>72</v>
      </c>
      <c r="B1" s="157"/>
      <c r="C1" s="157"/>
      <c r="D1" s="157"/>
      <c r="E1" s="157"/>
      <c r="F1" s="157"/>
      <c r="G1" s="157"/>
    </row>
    <row r="2" spans="1:7" ht="30" customHeight="1">
      <c r="A2" s="157" t="s">
        <v>132</v>
      </c>
      <c r="B2" s="157"/>
      <c r="C2" s="157"/>
      <c r="D2" s="157"/>
      <c r="E2" s="157"/>
      <c r="F2" s="157"/>
      <c r="G2" s="157"/>
    </row>
    <row r="3" spans="1:7" ht="30" customHeight="1">
      <c r="A3" s="157" t="s">
        <v>134</v>
      </c>
      <c r="B3" s="157"/>
      <c r="C3" s="157"/>
      <c r="D3" s="157"/>
      <c r="E3" s="157"/>
      <c r="F3" s="157"/>
      <c r="G3" s="157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84</v>
      </c>
      <c r="F4" s="1" t="s">
        <v>85</v>
      </c>
      <c r="G4" s="1" t="s">
        <v>86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73</v>
      </c>
      <c r="C6" s="8"/>
      <c r="D6" s="3"/>
      <c r="E6" s="3"/>
      <c r="F6" s="3"/>
      <c r="G6" s="3"/>
    </row>
    <row r="7" spans="1:7" ht="32.25" customHeight="1">
      <c r="A7" s="82"/>
      <c r="B7" s="104" t="s">
        <v>74</v>
      </c>
      <c r="C7" s="83"/>
      <c r="D7" s="82"/>
      <c r="E7" s="82"/>
      <c r="F7" s="82"/>
      <c r="G7" s="82"/>
    </row>
    <row r="8" spans="1:8" ht="32.25" customHeight="1">
      <c r="A8" s="82"/>
      <c r="B8" s="82" t="s">
        <v>20</v>
      </c>
      <c r="C8" s="84">
        <v>2836600</v>
      </c>
      <c r="D8" s="84">
        <f aca="true" t="shared" si="0" ref="D8:D13">E8+F8+G8</f>
        <v>709149</v>
      </c>
      <c r="E8" s="84">
        <v>236383</v>
      </c>
      <c r="F8" s="84">
        <v>236383</v>
      </c>
      <c r="G8" s="84">
        <v>236383</v>
      </c>
      <c r="H8" s="20"/>
    </row>
    <row r="9" spans="1:7" ht="32.25" customHeight="1">
      <c r="A9" s="82"/>
      <c r="B9" s="82" t="s">
        <v>88</v>
      </c>
      <c r="C9" s="84">
        <v>85200</v>
      </c>
      <c r="D9" s="84">
        <f t="shared" si="0"/>
        <v>21300</v>
      </c>
      <c r="E9" s="84">
        <v>7100</v>
      </c>
      <c r="F9" s="84">
        <v>7100</v>
      </c>
      <c r="G9" s="84">
        <v>7100</v>
      </c>
    </row>
    <row r="10" spans="1:7" ht="32.25" customHeight="1">
      <c r="A10" s="82"/>
      <c r="B10" s="82" t="s">
        <v>125</v>
      </c>
      <c r="C10" s="84">
        <v>101100</v>
      </c>
      <c r="D10" s="84">
        <f t="shared" si="0"/>
        <v>25275</v>
      </c>
      <c r="E10" s="84">
        <v>8425</v>
      </c>
      <c r="F10" s="84">
        <v>8425</v>
      </c>
      <c r="G10" s="84">
        <v>8425</v>
      </c>
    </row>
    <row r="11" spans="1:7" ht="33" customHeight="1">
      <c r="A11" s="82"/>
      <c r="B11" s="82" t="s">
        <v>21</v>
      </c>
      <c r="C11" s="84">
        <v>250840</v>
      </c>
      <c r="D11" s="84">
        <f t="shared" si="0"/>
        <v>62709</v>
      </c>
      <c r="E11" s="84">
        <v>20903</v>
      </c>
      <c r="F11" s="84">
        <v>20903</v>
      </c>
      <c r="G11" s="84">
        <v>20903</v>
      </c>
    </row>
    <row r="12" spans="1:7" ht="30" customHeight="1">
      <c r="A12" s="82"/>
      <c r="B12" s="82" t="s">
        <v>49</v>
      </c>
      <c r="C12" s="84">
        <v>273600</v>
      </c>
      <c r="D12" s="84">
        <f t="shared" si="0"/>
        <v>68400</v>
      </c>
      <c r="E12" s="84">
        <v>22800</v>
      </c>
      <c r="F12" s="84">
        <v>22800</v>
      </c>
      <c r="G12" s="84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9"/>
      <c r="B14" s="85" t="s">
        <v>75</v>
      </c>
      <c r="C14" s="74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76</v>
      </c>
      <c r="C15" s="73"/>
      <c r="D15" s="72"/>
      <c r="E15" s="72"/>
      <c r="F15" s="72"/>
      <c r="G15" s="72"/>
    </row>
    <row r="16" spans="1:7" ht="30" customHeight="1">
      <c r="A16" s="86">
        <v>2</v>
      </c>
      <c r="B16" s="87" t="s">
        <v>22</v>
      </c>
      <c r="C16" s="87"/>
      <c r="D16" s="84"/>
      <c r="E16" s="84"/>
      <c r="F16" s="84"/>
      <c r="G16" s="84"/>
    </row>
    <row r="17" spans="1:7" ht="30" customHeight="1">
      <c r="A17" s="82"/>
      <c r="B17" s="104" t="s">
        <v>6</v>
      </c>
      <c r="C17" s="88"/>
      <c r="D17" s="84"/>
      <c r="E17" s="84"/>
      <c r="F17" s="84"/>
      <c r="G17" s="84"/>
    </row>
    <row r="18" spans="1:7" ht="33.75" customHeight="1">
      <c r="A18" s="82"/>
      <c r="B18" s="82" t="s">
        <v>23</v>
      </c>
      <c r="C18" s="84">
        <v>90000</v>
      </c>
      <c r="D18" s="84">
        <f>E18+F18+G18</f>
        <v>45000</v>
      </c>
      <c r="E18" s="89">
        <v>0</v>
      </c>
      <c r="F18" s="84">
        <v>22500</v>
      </c>
      <c r="G18" s="89">
        <v>22500</v>
      </c>
    </row>
    <row r="19" spans="1:7" ht="30" customHeight="1">
      <c r="A19" s="82"/>
      <c r="B19" s="105" t="s">
        <v>25</v>
      </c>
      <c r="C19" s="84">
        <v>20000</v>
      </c>
      <c r="D19" s="89" t="s">
        <v>24</v>
      </c>
      <c r="E19" s="89" t="s">
        <v>24</v>
      </c>
      <c r="F19" s="89">
        <v>0</v>
      </c>
      <c r="G19" s="89" t="s">
        <v>24</v>
      </c>
    </row>
    <row r="20" spans="1:7" ht="33.75" customHeight="1">
      <c r="A20" s="3"/>
      <c r="B20" s="3" t="s">
        <v>78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9"/>
      <c r="B21" s="85" t="s">
        <v>43</v>
      </c>
      <c r="C21" s="74">
        <f>SUM(C18:C20)</f>
        <v>146000</v>
      </c>
      <c r="D21" s="13">
        <f>SUM(D18:D20)</f>
        <v>54000</v>
      </c>
      <c r="E21" s="13">
        <f>SUM(E18:E20)</f>
        <v>3000</v>
      </c>
      <c r="F21" s="13">
        <f>SUM(F18:F20)</f>
        <v>25500</v>
      </c>
      <c r="G21" s="13">
        <f>SUM(G18:G20)</f>
        <v>25500</v>
      </c>
    </row>
    <row r="22" spans="1:7" ht="35.25" customHeight="1" thickTop="1">
      <c r="A22" s="6"/>
      <c r="B22" s="75"/>
      <c r="C22" s="76"/>
      <c r="D22" s="77"/>
      <c r="E22" s="77"/>
      <c r="F22" s="77"/>
      <c r="G22" s="77"/>
    </row>
    <row r="23" spans="1:7" ht="19.5" customHeight="1">
      <c r="A23" s="6"/>
      <c r="B23" s="75"/>
      <c r="C23" s="76"/>
      <c r="D23" s="77"/>
      <c r="E23" s="77"/>
      <c r="F23" s="77"/>
      <c r="G23" s="77"/>
    </row>
    <row r="24" spans="1:7" ht="19.5" customHeight="1">
      <c r="A24" s="6"/>
      <c r="B24" s="75"/>
      <c r="C24" s="76"/>
      <c r="D24" s="77"/>
      <c r="E24" s="77"/>
      <c r="F24" s="77"/>
      <c r="G24" s="77"/>
    </row>
    <row r="25" spans="1:7" ht="27.75" customHeight="1">
      <c r="A25" s="156" t="s">
        <v>27</v>
      </c>
      <c r="B25" s="156"/>
      <c r="C25" s="156"/>
      <c r="D25" s="156"/>
      <c r="E25" s="156"/>
      <c r="F25" s="156"/>
      <c r="G25" s="156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16</v>
      </c>
      <c r="F26" s="1" t="s">
        <v>17</v>
      </c>
      <c r="G26" s="1" t="s">
        <v>18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1" t="s">
        <v>7</v>
      </c>
      <c r="C28" s="10"/>
      <c r="D28" s="3"/>
      <c r="E28" s="3"/>
      <c r="F28" s="3"/>
      <c r="G28" s="3"/>
    </row>
    <row r="29" spans="1:7" ht="29.25" customHeight="1">
      <c r="A29" s="82"/>
      <c r="B29" s="82" t="s">
        <v>26</v>
      </c>
      <c r="C29" s="84"/>
      <c r="D29" s="86"/>
      <c r="E29" s="82"/>
      <c r="F29" s="82"/>
      <c r="G29" s="82"/>
    </row>
    <row r="30" spans="1:7" ht="27.75" customHeight="1">
      <c r="A30" s="86"/>
      <c r="B30" s="82" t="s">
        <v>95</v>
      </c>
      <c r="C30" s="84">
        <v>555500</v>
      </c>
      <c r="D30" s="100">
        <f>E30+F30+G30</f>
        <v>138873</v>
      </c>
      <c r="E30" s="89">
        <v>46291</v>
      </c>
      <c r="F30" s="89">
        <v>46291</v>
      </c>
      <c r="G30" s="89">
        <v>46291</v>
      </c>
    </row>
    <row r="31" spans="1:7" ht="27.75" customHeight="1">
      <c r="A31" s="82"/>
      <c r="B31" s="90" t="s">
        <v>28</v>
      </c>
      <c r="C31" s="91"/>
      <c r="D31" s="82"/>
      <c r="E31" s="82"/>
      <c r="F31" s="82"/>
      <c r="G31" s="82"/>
    </row>
    <row r="32" spans="1:7" ht="27.75" customHeight="1">
      <c r="A32" s="82"/>
      <c r="B32" s="90" t="s">
        <v>29</v>
      </c>
      <c r="C32" s="84">
        <v>30000</v>
      </c>
      <c r="D32" s="84">
        <f>E32+F32+G32</f>
        <v>10000</v>
      </c>
      <c r="E32" s="89">
        <v>3000</v>
      </c>
      <c r="F32" s="89">
        <v>3000</v>
      </c>
      <c r="G32" s="84">
        <v>4000</v>
      </c>
    </row>
    <row r="33" spans="1:7" ht="27" customHeight="1">
      <c r="A33" s="82"/>
      <c r="B33" s="90" t="s">
        <v>30</v>
      </c>
      <c r="C33" s="90"/>
      <c r="D33" s="84"/>
      <c r="E33" s="84"/>
      <c r="F33" s="84"/>
      <c r="G33" s="84"/>
    </row>
    <row r="34" spans="1:7" ht="30" customHeight="1">
      <c r="A34" s="82"/>
      <c r="B34" s="92" t="s">
        <v>31</v>
      </c>
      <c r="C34" s="93">
        <v>60000</v>
      </c>
      <c r="D34" s="101">
        <f>E34+F34+G34</f>
        <v>25000</v>
      </c>
      <c r="E34" s="102">
        <v>5000</v>
      </c>
      <c r="F34" s="102">
        <v>10000</v>
      </c>
      <c r="G34" s="102">
        <v>10000</v>
      </c>
    </row>
    <row r="35" spans="1:7" ht="27.75" customHeight="1">
      <c r="A35" s="3" t="s">
        <v>41</v>
      </c>
      <c r="B35" s="11" t="s">
        <v>77</v>
      </c>
      <c r="C35" s="78">
        <v>10000</v>
      </c>
      <c r="D35" s="135">
        <f>E35+F35+G35</f>
        <v>7500</v>
      </c>
      <c r="E35" s="99">
        <v>2500</v>
      </c>
      <c r="F35" s="99">
        <v>2500</v>
      </c>
      <c r="G35" s="99">
        <v>2500</v>
      </c>
    </row>
    <row r="36" spans="1:7" ht="27.75" customHeight="1" thickBot="1">
      <c r="A36" s="79"/>
      <c r="B36" s="85" t="s">
        <v>44</v>
      </c>
      <c r="C36" s="103">
        <f>SUM(C30:C35)</f>
        <v>655500</v>
      </c>
      <c r="D36" s="13">
        <f>SUM(D30:D35)</f>
        <v>181373</v>
      </c>
      <c r="E36" s="13">
        <f>SUM(E30:E35)</f>
        <v>56791</v>
      </c>
      <c r="F36" s="13">
        <f>SUM(F30:F35)</f>
        <v>61791</v>
      </c>
      <c r="G36" s="13">
        <f>SUM(G29:G35)</f>
        <v>62791</v>
      </c>
    </row>
    <row r="37" spans="1:7" ht="33.75" customHeight="1" thickTop="1">
      <c r="A37" s="2">
        <v>4</v>
      </c>
      <c r="B37" s="71" t="s">
        <v>8</v>
      </c>
      <c r="C37" s="10"/>
      <c r="D37" s="4"/>
      <c r="E37" s="4"/>
      <c r="F37" s="4"/>
      <c r="G37" s="4"/>
    </row>
    <row r="38" spans="1:7" ht="33.75" customHeight="1">
      <c r="A38" s="82"/>
      <c r="B38" s="113" t="s">
        <v>96</v>
      </c>
      <c r="C38" s="84">
        <v>70000</v>
      </c>
      <c r="D38" s="84">
        <f>E38+F38+G38</f>
        <v>30000</v>
      </c>
      <c r="E38" s="84">
        <v>15000</v>
      </c>
      <c r="F38" s="84">
        <v>10000</v>
      </c>
      <c r="G38" s="84">
        <v>5000</v>
      </c>
    </row>
    <row r="39" spans="1:7" ht="33.75" customHeight="1">
      <c r="A39" s="82"/>
      <c r="B39" s="113" t="s">
        <v>87</v>
      </c>
      <c r="C39" s="84">
        <v>3000</v>
      </c>
      <c r="D39" s="84">
        <f>E39+F39+G39</f>
        <v>1000</v>
      </c>
      <c r="E39" s="84">
        <v>500</v>
      </c>
      <c r="F39" s="84">
        <v>500</v>
      </c>
      <c r="G39" s="84">
        <v>0</v>
      </c>
    </row>
    <row r="40" spans="1:8" ht="28.5" customHeight="1">
      <c r="A40" s="82"/>
      <c r="B40" s="113" t="s">
        <v>97</v>
      </c>
      <c r="C40" s="84">
        <v>40000</v>
      </c>
      <c r="D40" s="84">
        <f>E40+F40+G40</f>
        <v>8000</v>
      </c>
      <c r="E40" s="84">
        <v>0</v>
      </c>
      <c r="F40" s="84">
        <v>4000</v>
      </c>
      <c r="G40" s="84">
        <v>4000</v>
      </c>
      <c r="H40" s="20"/>
    </row>
    <row r="41" spans="1:7" ht="28.5" customHeight="1">
      <c r="A41" s="82"/>
      <c r="B41" s="113" t="s">
        <v>98</v>
      </c>
      <c r="C41" s="84">
        <v>2000</v>
      </c>
      <c r="D41" s="84">
        <f>F41</f>
        <v>500</v>
      </c>
      <c r="E41" s="84">
        <v>0</v>
      </c>
      <c r="F41" s="84">
        <v>500</v>
      </c>
      <c r="G41" s="84">
        <v>0</v>
      </c>
    </row>
    <row r="42" spans="1:8" ht="38.25" customHeight="1">
      <c r="A42" s="112"/>
      <c r="B42" s="112" t="s">
        <v>99</v>
      </c>
      <c r="C42" s="134">
        <v>2000</v>
      </c>
      <c r="D42" s="135">
        <f>E42+F42+G42</f>
        <v>500</v>
      </c>
      <c r="E42" s="84">
        <v>0</v>
      </c>
      <c r="F42" s="84">
        <v>0</v>
      </c>
      <c r="G42" s="135">
        <v>500</v>
      </c>
      <c r="H42" s="20"/>
    </row>
    <row r="43" spans="1:7" ht="30" customHeight="1">
      <c r="A43" s="94"/>
      <c r="B43" s="94" t="s">
        <v>129</v>
      </c>
      <c r="C43" s="95">
        <v>3000</v>
      </c>
      <c r="D43" s="136">
        <f>E43+F43+G43</f>
        <v>750</v>
      </c>
      <c r="E43" s="136">
        <v>250</v>
      </c>
      <c r="F43" s="136">
        <v>250</v>
      </c>
      <c r="G43" s="136">
        <v>250</v>
      </c>
    </row>
    <row r="44" spans="1:7" ht="28.5" customHeight="1" thickBot="1">
      <c r="A44" s="79"/>
      <c r="B44" s="85" t="s">
        <v>15</v>
      </c>
      <c r="C44" s="129">
        <f>SUM(C38:C43)</f>
        <v>120000</v>
      </c>
      <c r="D44" s="130">
        <f>SUM(D37:D43)</f>
        <v>40750</v>
      </c>
      <c r="E44" s="129">
        <f>SUM(E37:E43)</f>
        <v>15750</v>
      </c>
      <c r="F44" s="129">
        <f>SUM(F38:F43)</f>
        <v>15250</v>
      </c>
      <c r="G44" s="130">
        <f>SUM(G37:G43)</f>
        <v>9750</v>
      </c>
    </row>
    <row r="45" spans="1:7" ht="28.5" customHeight="1" thickTop="1">
      <c r="A45" s="2">
        <v>5</v>
      </c>
      <c r="B45" s="131" t="s">
        <v>123</v>
      </c>
      <c r="C45" s="99"/>
      <c r="D45" s="4"/>
      <c r="E45" s="99"/>
      <c r="F45" s="99"/>
      <c r="G45" s="4"/>
    </row>
    <row r="46" spans="1:7" ht="28.5" customHeight="1">
      <c r="A46" s="3"/>
      <c r="B46" s="132" t="s">
        <v>124</v>
      </c>
      <c r="C46" s="99">
        <v>22000</v>
      </c>
      <c r="D46" s="4">
        <f>G46</f>
        <v>22000</v>
      </c>
      <c r="E46" s="99">
        <v>0</v>
      </c>
      <c r="F46" s="99">
        <v>0</v>
      </c>
      <c r="G46" s="4">
        <v>22000</v>
      </c>
    </row>
    <row r="47" spans="1:7" ht="28.5" customHeight="1" thickBot="1">
      <c r="A47" s="79"/>
      <c r="B47" s="85" t="s">
        <v>15</v>
      </c>
      <c r="C47" s="129"/>
      <c r="D47" s="130">
        <v>0</v>
      </c>
      <c r="E47" s="129"/>
      <c r="F47" s="129"/>
      <c r="G47" s="130">
        <f>SUM(G45:G46)</f>
        <v>22000</v>
      </c>
    </row>
    <row r="48" spans="1:7" ht="33.75" customHeight="1" thickBot="1" thickTop="1">
      <c r="A48" s="154" t="s">
        <v>130</v>
      </c>
      <c r="B48" s="155"/>
      <c r="C48" s="80">
        <f>C47+C44+C36+C21+C14</f>
        <v>4516840</v>
      </c>
      <c r="D48" s="81">
        <f>D44+D36+D21+D14</f>
        <v>1174956</v>
      </c>
      <c r="E48" s="81">
        <v>0</v>
      </c>
      <c r="F48" s="81">
        <v>0</v>
      </c>
      <c r="G48" s="81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="140" zoomScaleNormal="140" workbookViewId="0" topLeftCell="A13">
      <selection activeCell="I27" sqref="I27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7" customHeight="1">
      <c r="A1" s="158" t="s">
        <v>0</v>
      </c>
      <c r="B1" s="158"/>
      <c r="C1" s="158"/>
      <c r="D1" s="158"/>
      <c r="E1" s="158"/>
      <c r="F1" s="158"/>
      <c r="G1" s="158"/>
    </row>
    <row r="2" spans="1:7" ht="27" customHeight="1">
      <c r="A2" s="158" t="s">
        <v>1</v>
      </c>
      <c r="B2" s="158"/>
      <c r="C2" s="158"/>
      <c r="D2" s="158"/>
      <c r="E2" s="158"/>
      <c r="F2" s="158"/>
      <c r="G2" s="158"/>
    </row>
    <row r="3" spans="1:7" ht="27" customHeight="1">
      <c r="A3" s="158" t="s">
        <v>142</v>
      </c>
      <c r="B3" s="158"/>
      <c r="C3" s="158"/>
      <c r="D3" s="158"/>
      <c r="E3" s="158"/>
      <c r="F3" s="158"/>
      <c r="G3" s="158"/>
    </row>
    <row r="4" spans="1:7" ht="27" customHeight="1">
      <c r="A4" s="162" t="s">
        <v>143</v>
      </c>
      <c r="B4" s="162"/>
      <c r="C4" s="162"/>
      <c r="D4" s="162"/>
      <c r="E4" s="162"/>
      <c r="F4" s="162"/>
      <c r="G4" s="162"/>
    </row>
    <row r="5" spans="1:7" ht="30" customHeight="1">
      <c r="A5" s="30" t="s">
        <v>2</v>
      </c>
      <c r="B5" s="30" t="s">
        <v>3</v>
      </c>
      <c r="C5" s="30" t="s">
        <v>4</v>
      </c>
      <c r="D5" s="159" t="s">
        <v>14</v>
      </c>
      <c r="E5" s="160"/>
      <c r="F5" s="160"/>
      <c r="G5" s="161"/>
    </row>
    <row r="6" spans="1:7" ht="34.5" customHeight="1">
      <c r="A6" s="32"/>
      <c r="B6" s="32"/>
      <c r="C6" s="32"/>
      <c r="D6" s="22" t="s">
        <v>100</v>
      </c>
      <c r="E6" s="22" t="s">
        <v>16</v>
      </c>
      <c r="F6" s="22" t="s">
        <v>17</v>
      </c>
      <c r="G6" s="22" t="s">
        <v>18</v>
      </c>
    </row>
    <row r="7" spans="1:8" ht="29.25" customHeight="1">
      <c r="A7" s="28">
        <v>1</v>
      </c>
      <c r="B7" s="98" t="s">
        <v>46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0" t="s">
        <v>63</v>
      </c>
      <c r="C8" s="25"/>
      <c r="D8" s="25"/>
      <c r="E8" s="25"/>
      <c r="F8" s="25"/>
      <c r="G8" s="25"/>
    </row>
    <row r="9" spans="1:7" ht="24.75" customHeight="1">
      <c r="A9" s="29">
        <v>2</v>
      </c>
      <c r="B9" s="24" t="s">
        <v>91</v>
      </c>
      <c r="C9" s="25">
        <v>12321080</v>
      </c>
      <c r="D9" s="25">
        <f>E9+F9+G9</f>
        <v>2723139</v>
      </c>
      <c r="E9" s="25">
        <v>907713</v>
      </c>
      <c r="F9" s="25">
        <v>907713</v>
      </c>
      <c r="G9" s="25">
        <v>907713</v>
      </c>
    </row>
    <row r="10" spans="1:7" ht="24" customHeight="1">
      <c r="A10" s="29"/>
      <c r="B10" s="24" t="s">
        <v>89</v>
      </c>
      <c r="C10" s="25">
        <v>431940</v>
      </c>
      <c r="D10" s="25"/>
      <c r="E10" s="25"/>
      <c r="F10" s="25"/>
      <c r="G10" s="25"/>
    </row>
    <row r="11" spans="1:7" ht="21" customHeight="1">
      <c r="A11" s="29"/>
      <c r="B11" s="24" t="s">
        <v>125</v>
      </c>
      <c r="C11" s="25">
        <v>553500</v>
      </c>
      <c r="D11" s="25">
        <f aca="true" t="shared" si="0" ref="D11:D21">E11+F11+G11</f>
        <v>118875</v>
      </c>
      <c r="E11" s="25">
        <v>39625</v>
      </c>
      <c r="F11" s="25">
        <v>39625</v>
      </c>
      <c r="G11" s="25">
        <v>39625</v>
      </c>
    </row>
    <row r="12" spans="1:7" ht="26.25" customHeight="1">
      <c r="A12" s="29"/>
      <c r="B12" s="24" t="s">
        <v>92</v>
      </c>
      <c r="C12" s="25">
        <v>2108800</v>
      </c>
      <c r="D12" s="25">
        <f t="shared" si="0"/>
        <v>518199</v>
      </c>
      <c r="E12" s="25">
        <v>172733</v>
      </c>
      <c r="F12" s="25">
        <v>172733</v>
      </c>
      <c r="G12" s="25">
        <v>172733</v>
      </c>
    </row>
    <row r="13" spans="1:9" ht="28.5" customHeight="1">
      <c r="A13" s="29"/>
      <c r="B13" s="24" t="s">
        <v>90</v>
      </c>
      <c r="C13" s="25">
        <v>21480</v>
      </c>
      <c r="D13" s="25">
        <f t="shared" si="0"/>
        <v>4296</v>
      </c>
      <c r="E13" s="25">
        <v>1432</v>
      </c>
      <c r="F13" s="25">
        <v>1432</v>
      </c>
      <c r="G13" s="25">
        <v>1432</v>
      </c>
      <c r="I13" t="s">
        <v>104</v>
      </c>
    </row>
    <row r="14" spans="1:7" ht="26.25" customHeight="1">
      <c r="A14" s="29"/>
      <c r="B14" s="24" t="s">
        <v>144</v>
      </c>
      <c r="C14" s="25">
        <v>4221400</v>
      </c>
      <c r="D14" s="25">
        <f t="shared" si="0"/>
        <v>1046151.49</v>
      </c>
      <c r="E14" s="25">
        <v>348717.83</v>
      </c>
      <c r="F14" s="25">
        <v>348716.83</v>
      </c>
      <c r="G14" s="25">
        <v>348716.83</v>
      </c>
    </row>
    <row r="15" spans="1:7" ht="24.75" customHeight="1">
      <c r="A15" s="29"/>
      <c r="B15" s="24" t="s">
        <v>145</v>
      </c>
      <c r="C15" s="25">
        <v>505120</v>
      </c>
      <c r="D15" s="25">
        <f t="shared" si="0"/>
        <v>125947.5</v>
      </c>
      <c r="E15" s="25">
        <v>41982.5</v>
      </c>
      <c r="F15" s="25">
        <v>41982.5</v>
      </c>
      <c r="G15" s="25">
        <v>41982.5</v>
      </c>
    </row>
    <row r="16" spans="1:7" ht="25.5" customHeight="1">
      <c r="A16" s="29">
        <v>3</v>
      </c>
      <c r="B16" s="24" t="s">
        <v>6</v>
      </c>
      <c r="C16" s="25">
        <v>1069800</v>
      </c>
      <c r="D16" s="25">
        <f t="shared" si="0"/>
        <v>281500</v>
      </c>
      <c r="E16" s="25">
        <v>64900</v>
      </c>
      <c r="F16" s="25">
        <v>135000</v>
      </c>
      <c r="G16" s="25">
        <v>81600</v>
      </c>
    </row>
    <row r="17" spans="1:7" ht="26.25" customHeight="1">
      <c r="A17" s="29">
        <v>4</v>
      </c>
      <c r="B17" s="24" t="s">
        <v>7</v>
      </c>
      <c r="C17" s="25">
        <v>7880300</v>
      </c>
      <c r="D17" s="25">
        <f t="shared" si="0"/>
        <v>1674464.9000000001</v>
      </c>
      <c r="E17" s="25">
        <v>453245.3</v>
      </c>
      <c r="F17" s="25">
        <v>606774.3</v>
      </c>
      <c r="G17" s="25">
        <v>614445.3</v>
      </c>
    </row>
    <row r="18" spans="1:7" ht="27" customHeight="1">
      <c r="A18" s="29">
        <v>5</v>
      </c>
      <c r="B18" s="24" t="s">
        <v>8</v>
      </c>
      <c r="C18" s="25">
        <v>4307560</v>
      </c>
      <c r="D18" s="25">
        <f t="shared" si="0"/>
        <v>881345.84</v>
      </c>
      <c r="E18" s="25">
        <v>233116.4</v>
      </c>
      <c r="F18" s="25">
        <v>348863.04</v>
      </c>
      <c r="G18" s="25">
        <v>299366.4</v>
      </c>
    </row>
    <row r="19" spans="1:7" ht="22.5" customHeight="1">
      <c r="A19" s="29">
        <v>6</v>
      </c>
      <c r="B19" s="24" t="s">
        <v>9</v>
      </c>
      <c r="C19" s="25">
        <v>1168000</v>
      </c>
      <c r="D19" s="25">
        <f t="shared" si="0"/>
        <v>285798</v>
      </c>
      <c r="E19" s="25">
        <v>95266</v>
      </c>
      <c r="F19" s="25">
        <v>95266</v>
      </c>
      <c r="G19" s="25">
        <v>95266</v>
      </c>
    </row>
    <row r="20" spans="1:7" ht="25.5" customHeight="1">
      <c r="A20" s="29">
        <v>7</v>
      </c>
      <c r="B20" s="24" t="s">
        <v>11</v>
      </c>
      <c r="C20" s="25">
        <v>1565350</v>
      </c>
      <c r="D20" s="25">
        <f t="shared" si="0"/>
        <v>69500</v>
      </c>
      <c r="E20" s="25">
        <v>0</v>
      </c>
      <c r="F20" s="25">
        <v>0</v>
      </c>
      <c r="G20" s="25">
        <v>69500</v>
      </c>
    </row>
    <row r="21" spans="1:7" ht="25.5" customHeight="1">
      <c r="A21" s="29">
        <v>8</v>
      </c>
      <c r="B21" s="133" t="s">
        <v>141</v>
      </c>
      <c r="C21" s="25">
        <v>90000</v>
      </c>
      <c r="D21" s="25">
        <f t="shared" si="0"/>
        <v>0</v>
      </c>
      <c r="E21" s="25">
        <v>0</v>
      </c>
      <c r="F21" s="25">
        <v>0</v>
      </c>
      <c r="G21" s="25">
        <v>0</v>
      </c>
    </row>
    <row r="22" spans="1:7" ht="24.75" customHeight="1">
      <c r="A22" s="29">
        <v>9</v>
      </c>
      <c r="B22" s="24" t="s">
        <v>12</v>
      </c>
      <c r="C22" s="25">
        <v>2564700</v>
      </c>
      <c r="D22" s="25">
        <v>0</v>
      </c>
      <c r="E22" s="25">
        <v>0</v>
      </c>
      <c r="F22" s="25">
        <v>0</v>
      </c>
      <c r="G22" s="25">
        <v>0</v>
      </c>
    </row>
    <row r="23" spans="1:7" ht="24.75" customHeight="1">
      <c r="A23" s="29">
        <v>10</v>
      </c>
      <c r="B23" s="24" t="s">
        <v>10</v>
      </c>
      <c r="C23" s="25">
        <v>4999000</v>
      </c>
      <c r="D23" s="25">
        <f>E23+F23+G23</f>
        <v>1301160</v>
      </c>
      <c r="E23" s="25">
        <v>0</v>
      </c>
      <c r="F23" s="25">
        <v>1264160</v>
      </c>
      <c r="G23" s="25">
        <v>37000</v>
      </c>
    </row>
    <row r="24" spans="1:7" ht="25.5" customHeight="1">
      <c r="A24" s="58">
        <v>11</v>
      </c>
      <c r="B24" s="106" t="s">
        <v>64</v>
      </c>
      <c r="C24" s="107">
        <v>11239430</v>
      </c>
      <c r="D24" s="107">
        <f>E24+F24+G24</f>
        <v>2571882</v>
      </c>
      <c r="E24" s="25">
        <v>842294</v>
      </c>
      <c r="F24" s="25">
        <v>887294</v>
      </c>
      <c r="G24" s="25">
        <v>842294</v>
      </c>
    </row>
    <row r="25" spans="1:7" ht="27.75" customHeight="1" thickBot="1">
      <c r="A25" s="26"/>
      <c r="B25" s="108" t="s">
        <v>45</v>
      </c>
      <c r="C25" s="109">
        <f>SUM(C7:C24)</f>
        <v>57895780</v>
      </c>
      <c r="D25" s="118">
        <f>SUM(D7:D24)</f>
        <v>12314338.73</v>
      </c>
      <c r="E25" s="109">
        <f>SUM(E7:E24)</f>
        <v>3438385.03</v>
      </c>
      <c r="F25" s="109">
        <f>SUM(F7:F24)</f>
        <v>5086919.67</v>
      </c>
      <c r="G25" s="109">
        <f>SUM(G7:G24)</f>
        <v>3789034.03</v>
      </c>
    </row>
    <row r="26" spans="1:7" ht="23.25" customHeight="1" thickTop="1">
      <c r="A26" s="21"/>
      <c r="B26" s="21" t="s">
        <v>67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65</v>
      </c>
      <c r="C27" s="21"/>
      <c r="D27" s="21"/>
      <c r="E27" s="21"/>
      <c r="F27" s="21"/>
      <c r="G27" s="21"/>
    </row>
    <row r="28" spans="1:7" ht="23.25">
      <c r="A28" s="21"/>
      <c r="B28" s="158" t="s">
        <v>69</v>
      </c>
      <c r="C28" s="158"/>
      <c r="D28" s="21" t="s">
        <v>70</v>
      </c>
      <c r="E28" s="21"/>
      <c r="F28" s="21"/>
      <c r="G28" s="21"/>
    </row>
    <row r="29" spans="1:7" ht="26.25" customHeight="1">
      <c r="A29" s="21"/>
      <c r="B29" s="21" t="s">
        <v>66</v>
      </c>
      <c r="C29" s="21"/>
      <c r="D29" s="21" t="s">
        <v>71</v>
      </c>
      <c r="E29" s="21"/>
      <c r="F29" s="21"/>
      <c r="G29" s="21"/>
    </row>
    <row r="30" spans="1:7" ht="23.25">
      <c r="A30" s="21"/>
      <c r="B30" s="21" t="s">
        <v>147</v>
      </c>
      <c r="C30" s="21"/>
      <c r="D30" s="21" t="s">
        <v>68</v>
      </c>
      <c r="E30" s="21"/>
      <c r="F30" s="21"/>
      <c r="G30" s="21"/>
    </row>
    <row r="31" spans="1:7" ht="23.25">
      <c r="A31" s="21"/>
      <c r="B31" s="21"/>
      <c r="C31" s="21"/>
      <c r="D31" s="21"/>
      <c r="E31" s="21"/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40" zoomScaleNormal="140" workbookViewId="0" topLeftCell="A14">
      <selection activeCell="A12" sqref="A12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5.5" customHeight="1">
      <c r="A1" s="158" t="s">
        <v>0</v>
      </c>
      <c r="B1" s="158"/>
      <c r="C1" s="158"/>
      <c r="D1" s="158"/>
      <c r="E1" s="158"/>
      <c r="F1" s="158"/>
      <c r="G1" s="158"/>
    </row>
    <row r="2" spans="1:7" ht="26.25" customHeight="1">
      <c r="A2" s="158" t="s">
        <v>1</v>
      </c>
      <c r="B2" s="158"/>
      <c r="C2" s="158"/>
      <c r="D2" s="158"/>
      <c r="E2" s="158"/>
      <c r="F2" s="158"/>
      <c r="G2" s="158"/>
    </row>
    <row r="3" spans="1:7" ht="24.75" customHeight="1">
      <c r="A3" s="158" t="s">
        <v>142</v>
      </c>
      <c r="B3" s="158"/>
      <c r="C3" s="158"/>
      <c r="D3" s="158"/>
      <c r="E3" s="158"/>
      <c r="F3" s="158"/>
      <c r="G3" s="158"/>
    </row>
    <row r="4" spans="1:7" ht="27" customHeight="1">
      <c r="A4" s="162" t="s">
        <v>156</v>
      </c>
      <c r="B4" s="162"/>
      <c r="C4" s="162"/>
      <c r="D4" s="162"/>
      <c r="E4" s="162"/>
      <c r="F4" s="162"/>
      <c r="G4" s="162"/>
    </row>
    <row r="5" spans="1:7" ht="30" customHeight="1">
      <c r="A5" s="30" t="s">
        <v>2</v>
      </c>
      <c r="B5" s="30" t="s">
        <v>3</v>
      </c>
      <c r="C5" s="30" t="s">
        <v>4</v>
      </c>
      <c r="D5" s="159" t="s">
        <v>14</v>
      </c>
      <c r="E5" s="160"/>
      <c r="F5" s="160"/>
      <c r="G5" s="161"/>
    </row>
    <row r="6" spans="1:7" ht="34.5" customHeight="1">
      <c r="A6" s="32"/>
      <c r="B6" s="32"/>
      <c r="C6" s="32"/>
      <c r="D6" s="22" t="s">
        <v>152</v>
      </c>
      <c r="E6" s="22" t="s">
        <v>81</v>
      </c>
      <c r="F6" s="22" t="s">
        <v>82</v>
      </c>
      <c r="G6" s="22" t="s">
        <v>83</v>
      </c>
    </row>
    <row r="7" spans="1:8" ht="27.75" customHeight="1">
      <c r="A7" s="28">
        <v>1</v>
      </c>
      <c r="B7" s="98" t="s">
        <v>46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0" t="s">
        <v>63</v>
      </c>
      <c r="C8" s="25"/>
      <c r="D8" s="25"/>
      <c r="E8" s="25"/>
      <c r="F8" s="25"/>
      <c r="G8" s="25"/>
    </row>
    <row r="9" spans="1:7" ht="24.75" customHeight="1">
      <c r="A9" s="29">
        <v>2</v>
      </c>
      <c r="B9" s="24" t="s">
        <v>91</v>
      </c>
      <c r="C9" s="25">
        <v>12321080</v>
      </c>
      <c r="D9" s="25">
        <f>E9+F9+G9</f>
        <v>2737629</v>
      </c>
      <c r="E9" s="25">
        <v>912543</v>
      </c>
      <c r="F9" s="25">
        <v>912543</v>
      </c>
      <c r="G9" s="25">
        <v>912543</v>
      </c>
    </row>
    <row r="10" spans="1:7" ht="24" customHeight="1">
      <c r="A10" s="29"/>
      <c r="B10" s="24" t="s">
        <v>89</v>
      </c>
      <c r="C10" s="25">
        <v>431940</v>
      </c>
      <c r="D10" s="25">
        <f>E10+F10+G10</f>
        <v>96375</v>
      </c>
      <c r="E10" s="25">
        <v>32125</v>
      </c>
      <c r="F10" s="25">
        <v>32125</v>
      </c>
      <c r="G10" s="25">
        <v>32125</v>
      </c>
    </row>
    <row r="11" spans="1:7" ht="21" customHeight="1">
      <c r="A11" s="29"/>
      <c r="B11" s="24" t="s">
        <v>125</v>
      </c>
      <c r="C11" s="25">
        <v>553500</v>
      </c>
      <c r="D11" s="25">
        <f aca="true" t="shared" si="0" ref="D11:D21">E11+F11+G11</f>
        <v>118875</v>
      </c>
      <c r="E11" s="25">
        <v>39625</v>
      </c>
      <c r="F11" s="25">
        <v>39625</v>
      </c>
      <c r="G11" s="25">
        <v>39625</v>
      </c>
    </row>
    <row r="12" spans="1:7" ht="24.75" customHeight="1">
      <c r="A12" s="29"/>
      <c r="B12" s="24" t="s">
        <v>92</v>
      </c>
      <c r="C12" s="25">
        <v>2108800</v>
      </c>
      <c r="D12" s="25">
        <f>E12+F12+G12</f>
        <v>521979</v>
      </c>
      <c r="E12" s="25">
        <v>173993</v>
      </c>
      <c r="F12" s="25">
        <v>173993</v>
      </c>
      <c r="G12" s="25">
        <v>173993</v>
      </c>
    </row>
    <row r="13" spans="1:9" ht="28.5" customHeight="1">
      <c r="A13" s="29"/>
      <c r="B13" s="24" t="s">
        <v>90</v>
      </c>
      <c r="C13" s="25">
        <v>21480</v>
      </c>
      <c r="D13" s="25">
        <f t="shared" si="0"/>
        <v>4296</v>
      </c>
      <c r="E13" s="25">
        <v>1432</v>
      </c>
      <c r="F13" s="25">
        <v>1432</v>
      </c>
      <c r="G13" s="25">
        <v>1432</v>
      </c>
      <c r="I13" t="s">
        <v>104</v>
      </c>
    </row>
    <row r="14" spans="1:7" ht="26.25" customHeight="1">
      <c r="A14" s="29"/>
      <c r="B14" s="24" t="s">
        <v>144</v>
      </c>
      <c r="C14" s="25">
        <v>4221400</v>
      </c>
      <c r="D14" s="25">
        <f t="shared" si="0"/>
        <v>1046151.49</v>
      </c>
      <c r="E14" s="25">
        <v>348717.83</v>
      </c>
      <c r="F14" s="25">
        <v>348716.83</v>
      </c>
      <c r="G14" s="25">
        <v>348716.83</v>
      </c>
    </row>
    <row r="15" spans="1:7" ht="24.75" customHeight="1">
      <c r="A15" s="29"/>
      <c r="B15" s="24" t="s">
        <v>145</v>
      </c>
      <c r="C15" s="25">
        <v>505120</v>
      </c>
      <c r="D15" s="25">
        <f t="shared" si="0"/>
        <v>122556</v>
      </c>
      <c r="E15" s="25">
        <v>40852</v>
      </c>
      <c r="F15" s="25">
        <v>40852</v>
      </c>
      <c r="G15" s="25">
        <v>40852</v>
      </c>
    </row>
    <row r="16" spans="1:7" ht="24" customHeight="1">
      <c r="A16" s="29">
        <v>3</v>
      </c>
      <c r="B16" s="24" t="s">
        <v>6</v>
      </c>
      <c r="C16" s="25">
        <v>1069800</v>
      </c>
      <c r="D16" s="25">
        <f t="shared" si="0"/>
        <v>241900</v>
      </c>
      <c r="E16" s="25">
        <v>70000</v>
      </c>
      <c r="F16" s="25">
        <v>89200</v>
      </c>
      <c r="G16" s="25">
        <v>82700</v>
      </c>
    </row>
    <row r="17" spans="1:7" ht="26.25" customHeight="1">
      <c r="A17" s="29">
        <v>4</v>
      </c>
      <c r="B17" s="24" t="s">
        <v>7</v>
      </c>
      <c r="C17" s="25">
        <v>7880300</v>
      </c>
      <c r="D17" s="25">
        <f t="shared" si="0"/>
        <v>2079302.9000000001</v>
      </c>
      <c r="E17" s="25">
        <v>764205.3</v>
      </c>
      <c r="F17" s="25">
        <v>520772.3</v>
      </c>
      <c r="G17" s="25">
        <v>794325.3</v>
      </c>
    </row>
    <row r="18" spans="1:7" ht="27" customHeight="1">
      <c r="A18" s="29">
        <v>5</v>
      </c>
      <c r="B18" s="24" t="s">
        <v>8</v>
      </c>
      <c r="C18" s="25">
        <v>4307560</v>
      </c>
      <c r="D18" s="25">
        <f t="shared" si="0"/>
        <v>998228.21</v>
      </c>
      <c r="E18" s="25">
        <v>322219.76</v>
      </c>
      <c r="F18" s="25">
        <v>379366.4</v>
      </c>
      <c r="G18" s="25">
        <v>296642.05</v>
      </c>
    </row>
    <row r="19" spans="1:7" ht="22.5" customHeight="1">
      <c r="A19" s="29">
        <v>6</v>
      </c>
      <c r="B19" s="24" t="s">
        <v>9</v>
      </c>
      <c r="C19" s="25">
        <v>1168000</v>
      </c>
      <c r="D19" s="25">
        <f t="shared" si="0"/>
        <v>285798</v>
      </c>
      <c r="E19" s="25">
        <v>95266</v>
      </c>
      <c r="F19" s="25">
        <v>95266</v>
      </c>
      <c r="G19" s="25">
        <v>95266</v>
      </c>
    </row>
    <row r="20" spans="1:7" ht="21.75" customHeight="1">
      <c r="A20" s="29">
        <v>7</v>
      </c>
      <c r="B20" s="24" t="s">
        <v>11</v>
      </c>
      <c r="C20" s="25">
        <v>1565350</v>
      </c>
      <c r="D20" s="25">
        <f t="shared" si="0"/>
        <v>583850</v>
      </c>
      <c r="E20" s="25">
        <v>128000</v>
      </c>
      <c r="F20" s="25">
        <v>0</v>
      </c>
      <c r="G20" s="25">
        <v>455850</v>
      </c>
    </row>
    <row r="21" spans="1:7" ht="22.5" customHeight="1">
      <c r="A21" s="29">
        <v>8</v>
      </c>
      <c r="B21" s="133" t="s">
        <v>141</v>
      </c>
      <c r="C21" s="25">
        <v>90000</v>
      </c>
      <c r="D21" s="25">
        <f t="shared" si="0"/>
        <v>50000</v>
      </c>
      <c r="E21" s="25">
        <v>0</v>
      </c>
      <c r="F21" s="25">
        <v>0</v>
      </c>
      <c r="G21" s="25">
        <v>50000</v>
      </c>
    </row>
    <row r="22" spans="1:7" ht="24.75" customHeight="1">
      <c r="A22" s="29">
        <v>9</v>
      </c>
      <c r="B22" s="24" t="s">
        <v>12</v>
      </c>
      <c r="C22" s="25">
        <v>2564700</v>
      </c>
      <c r="D22" s="25">
        <f>E22+F22+G22</f>
        <v>502000</v>
      </c>
      <c r="E22" s="25">
        <v>0</v>
      </c>
      <c r="F22" s="25">
        <v>0</v>
      </c>
      <c r="G22" s="25">
        <v>502000</v>
      </c>
    </row>
    <row r="23" spans="1:7" ht="24.75" customHeight="1">
      <c r="A23" s="29">
        <v>10</v>
      </c>
      <c r="B23" s="24" t="s">
        <v>10</v>
      </c>
      <c r="C23" s="25">
        <v>4999000</v>
      </c>
      <c r="D23" s="25">
        <f>E23+F23+G23</f>
        <v>1220840</v>
      </c>
      <c r="E23" s="25">
        <v>1183840</v>
      </c>
      <c r="F23" s="25">
        <v>32000</v>
      </c>
      <c r="G23" s="25">
        <v>5000</v>
      </c>
    </row>
    <row r="24" spans="1:7" ht="25.5" customHeight="1">
      <c r="A24" s="58">
        <v>11</v>
      </c>
      <c r="B24" s="106" t="s">
        <v>64</v>
      </c>
      <c r="C24" s="107">
        <v>11239430</v>
      </c>
      <c r="D24" s="107">
        <f>E24+F24+G24</f>
        <v>2671882</v>
      </c>
      <c r="E24" s="25">
        <v>842294</v>
      </c>
      <c r="F24" s="25">
        <v>887294</v>
      </c>
      <c r="G24" s="25">
        <v>942294</v>
      </c>
    </row>
    <row r="25" spans="1:7" ht="27.75" customHeight="1" thickBot="1">
      <c r="A25" s="26"/>
      <c r="B25" s="108" t="s">
        <v>45</v>
      </c>
      <c r="C25" s="109">
        <f>SUM(C7:C24)</f>
        <v>57895780</v>
      </c>
      <c r="D25" s="118">
        <f>SUM(D7:D24)</f>
        <v>13993742.600000001</v>
      </c>
      <c r="E25" s="109">
        <f>SUM(E7:E24)</f>
        <v>5192472.89</v>
      </c>
      <c r="F25" s="109">
        <f>SUM(F7:F24)</f>
        <v>3790545.53</v>
      </c>
      <c r="G25" s="109">
        <f>SUM(G7:G24)</f>
        <v>5010724.18</v>
      </c>
    </row>
    <row r="26" spans="1:7" ht="20.25" customHeight="1" thickTop="1">
      <c r="A26" s="21"/>
      <c r="B26" s="21" t="s">
        <v>67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65</v>
      </c>
      <c r="C27" s="21"/>
      <c r="D27" s="21"/>
      <c r="E27" s="21"/>
      <c r="F27" s="21"/>
      <c r="G27" s="21"/>
    </row>
    <row r="28" spans="1:7" ht="21" customHeight="1">
      <c r="A28" s="21"/>
      <c r="B28" s="158" t="s">
        <v>69</v>
      </c>
      <c r="C28" s="158"/>
      <c r="D28" s="21" t="s">
        <v>153</v>
      </c>
      <c r="E28" s="21"/>
      <c r="F28" s="21"/>
      <c r="G28" s="21"/>
    </row>
    <row r="29" spans="1:7" ht="26.25" customHeight="1">
      <c r="A29" s="21"/>
      <c r="B29" s="21" t="s">
        <v>66</v>
      </c>
      <c r="C29" s="21"/>
      <c r="D29" s="21" t="s">
        <v>151</v>
      </c>
      <c r="E29" s="21"/>
      <c r="F29" s="21"/>
      <c r="G29" s="21"/>
    </row>
    <row r="30" spans="1:7" ht="25.5" customHeight="1">
      <c r="A30" s="21"/>
      <c r="B30" s="21" t="s">
        <v>147</v>
      </c>
      <c r="C30" s="21"/>
      <c r="D30" s="21" t="s">
        <v>154</v>
      </c>
      <c r="E30" s="21"/>
      <c r="F30" s="21"/>
      <c r="G30" s="21"/>
    </row>
    <row r="31" spans="1:7" ht="24.75" customHeight="1">
      <c r="A31" s="21"/>
      <c r="B31" s="21"/>
      <c r="C31" s="21"/>
      <c r="D31" s="21"/>
      <c r="E31" s="21" t="s">
        <v>155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3"/>
  <sheetViews>
    <sheetView view="pageBreakPreview" zoomScale="140" zoomScaleSheetLayoutView="140" workbookViewId="0" topLeftCell="A145">
      <selection activeCell="J149" sqref="J149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58" t="s">
        <v>0</v>
      </c>
      <c r="B1" s="158"/>
      <c r="C1" s="158"/>
      <c r="D1" s="158"/>
      <c r="E1" s="158"/>
      <c r="F1" s="158"/>
      <c r="G1" s="158"/>
    </row>
    <row r="2" spans="1:7" ht="26.25" customHeight="1">
      <c r="A2" s="158" t="s">
        <v>1</v>
      </c>
      <c r="B2" s="158"/>
      <c r="C2" s="158"/>
      <c r="D2" s="158"/>
      <c r="E2" s="158"/>
      <c r="F2" s="158"/>
      <c r="G2" s="158"/>
    </row>
    <row r="3" spans="1:7" ht="24.75" customHeight="1">
      <c r="A3" s="158" t="s">
        <v>126</v>
      </c>
      <c r="B3" s="158"/>
      <c r="C3" s="158"/>
      <c r="D3" s="158"/>
      <c r="E3" s="158"/>
      <c r="F3" s="158"/>
      <c r="G3" s="158"/>
    </row>
    <row r="4" spans="1:7" ht="29.25" customHeight="1">
      <c r="A4" s="162" t="s">
        <v>137</v>
      </c>
      <c r="B4" s="162"/>
      <c r="C4" s="162"/>
      <c r="D4" s="162"/>
      <c r="E4" s="162"/>
      <c r="F4" s="162"/>
      <c r="G4" s="162"/>
    </row>
    <row r="5" spans="1:7" ht="26.25" customHeight="1">
      <c r="A5" s="30" t="s">
        <v>2</v>
      </c>
      <c r="B5" s="30" t="s">
        <v>3</v>
      </c>
      <c r="C5" s="30" t="s">
        <v>4</v>
      </c>
      <c r="D5" s="159" t="s">
        <v>14</v>
      </c>
      <c r="E5" s="160"/>
      <c r="F5" s="160"/>
      <c r="G5" s="161"/>
    </row>
    <row r="6" spans="1:7" ht="29.25" customHeight="1">
      <c r="A6" s="31"/>
      <c r="B6" s="31"/>
      <c r="C6" s="36"/>
      <c r="D6" s="22" t="s">
        <v>111</v>
      </c>
      <c r="E6" s="37" t="s">
        <v>16</v>
      </c>
      <c r="F6" s="37" t="s">
        <v>17</v>
      </c>
      <c r="G6" s="37" t="s">
        <v>18</v>
      </c>
    </row>
    <row r="7" spans="1:7" ht="25.5" customHeight="1">
      <c r="A7" s="28">
        <v>1</v>
      </c>
      <c r="B7" s="54" t="s">
        <v>61</v>
      </c>
      <c r="C7" s="39"/>
      <c r="D7" s="42"/>
      <c r="E7" s="42"/>
      <c r="F7" s="42"/>
      <c r="G7" s="42"/>
    </row>
    <row r="8" spans="1:8" ht="25.5" customHeight="1">
      <c r="A8" s="43"/>
      <c r="B8" s="61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1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1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1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41"/>
    </row>
    <row r="12" spans="1:9" ht="24.75" customHeight="1">
      <c r="A12" s="43"/>
      <c r="B12" s="59" t="s">
        <v>54</v>
      </c>
      <c r="C12" s="39">
        <v>1555200</v>
      </c>
      <c r="D12" s="39">
        <f t="shared" si="0"/>
        <v>388800</v>
      </c>
      <c r="E12" s="39">
        <v>129600</v>
      </c>
      <c r="F12" s="39">
        <v>129600</v>
      </c>
      <c r="G12" s="39">
        <v>129600</v>
      </c>
      <c r="I12" s="41"/>
    </row>
    <row r="13" spans="1:9" ht="25.5" customHeight="1" thickBot="1">
      <c r="A13" s="31"/>
      <c r="B13" s="62" t="s">
        <v>56</v>
      </c>
      <c r="C13" s="110">
        <f>SUM(C8:C12)</f>
        <v>2848320</v>
      </c>
      <c r="D13" s="110">
        <f t="shared" si="0"/>
        <v>712080</v>
      </c>
      <c r="E13" s="110">
        <f>SUM(E8:E12)</f>
        <v>237360</v>
      </c>
      <c r="F13" s="110">
        <f>SUM(F8:F12)</f>
        <v>237360</v>
      </c>
      <c r="G13" s="110">
        <f>SUM(G8:G12)</f>
        <v>237360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112</v>
      </c>
      <c r="C15" s="38">
        <v>4022280</v>
      </c>
      <c r="D15" s="38">
        <f>E15+F15+G15</f>
        <v>1005570</v>
      </c>
      <c r="E15" s="38">
        <v>335190</v>
      </c>
      <c r="F15" s="38">
        <v>335190</v>
      </c>
      <c r="G15" s="38">
        <v>335190</v>
      </c>
    </row>
    <row r="16" spans="1:7" ht="21.75" customHeight="1">
      <c r="A16" s="124"/>
      <c r="B16" s="125" t="s">
        <v>113</v>
      </c>
      <c r="C16" s="38">
        <v>246960</v>
      </c>
      <c r="D16" s="38">
        <f>E16+F16+G16</f>
        <v>61740</v>
      </c>
      <c r="E16" s="38">
        <v>20580</v>
      </c>
      <c r="F16" s="38">
        <v>20580</v>
      </c>
      <c r="G16" s="38">
        <v>20580</v>
      </c>
    </row>
    <row r="17" spans="1:7" ht="22.5" customHeight="1">
      <c r="A17" s="29"/>
      <c r="B17" s="126" t="s">
        <v>33</v>
      </c>
      <c r="C17" s="38">
        <v>1514520</v>
      </c>
      <c r="D17" s="38">
        <f aca="true" t="shared" si="1" ref="D17:D35">E17+F17+G17</f>
        <v>257070</v>
      </c>
      <c r="E17" s="38">
        <v>85690</v>
      </c>
      <c r="F17" s="38">
        <v>85690</v>
      </c>
      <c r="G17" s="38">
        <v>85690</v>
      </c>
    </row>
    <row r="18" spans="1:7" ht="21.75" customHeight="1">
      <c r="A18" s="29"/>
      <c r="B18" s="45" t="s">
        <v>35</v>
      </c>
      <c r="C18" s="38">
        <v>207720</v>
      </c>
      <c r="D18" s="38">
        <f t="shared" si="1"/>
        <v>48090</v>
      </c>
      <c r="E18" s="38">
        <v>16030</v>
      </c>
      <c r="F18" s="38">
        <v>16030</v>
      </c>
      <c r="G18" s="38">
        <v>16030</v>
      </c>
    </row>
    <row r="19" spans="1:7" ht="23.25" customHeight="1">
      <c r="A19" s="29"/>
      <c r="B19" s="45" t="s">
        <v>36</v>
      </c>
      <c r="C19" s="38">
        <v>2836600</v>
      </c>
      <c r="D19" s="38">
        <f t="shared" si="1"/>
        <v>709149</v>
      </c>
      <c r="E19" s="38">
        <v>236383</v>
      </c>
      <c r="F19" s="38">
        <v>236383</v>
      </c>
      <c r="G19" s="38">
        <v>236383</v>
      </c>
    </row>
    <row r="20" spans="1:7" ht="21" customHeight="1">
      <c r="A20" s="29"/>
      <c r="B20" s="45" t="s">
        <v>37</v>
      </c>
      <c r="C20" s="38">
        <v>1206840</v>
      </c>
      <c r="D20" s="38">
        <f t="shared" si="1"/>
        <v>150960</v>
      </c>
      <c r="E20" s="38">
        <v>50320</v>
      </c>
      <c r="F20" s="38">
        <v>50320</v>
      </c>
      <c r="G20" s="38">
        <v>50320</v>
      </c>
    </row>
    <row r="21" spans="1:7" ht="22.5" customHeight="1">
      <c r="A21" s="29"/>
      <c r="B21" s="45" t="s">
        <v>38</v>
      </c>
      <c r="C21" s="38">
        <v>1607620</v>
      </c>
      <c r="D21" s="38">
        <f>E21+F21+G21</f>
        <v>323070</v>
      </c>
      <c r="E21" s="38">
        <v>107690</v>
      </c>
      <c r="F21" s="38">
        <v>107690</v>
      </c>
      <c r="G21" s="38">
        <v>107690</v>
      </c>
    </row>
    <row r="22" spans="1:7" ht="22.5" customHeight="1">
      <c r="A22" s="58"/>
      <c r="B22" s="45" t="s">
        <v>42</v>
      </c>
      <c r="C22" s="38">
        <v>430440</v>
      </c>
      <c r="D22" s="38">
        <f>E22+F22+G22</f>
        <v>106530</v>
      </c>
      <c r="E22" s="38">
        <v>35510</v>
      </c>
      <c r="F22" s="38">
        <v>35510</v>
      </c>
      <c r="G22" s="38">
        <v>35510</v>
      </c>
    </row>
    <row r="23" spans="1:7" ht="22.5" customHeight="1">
      <c r="A23" s="58"/>
      <c r="B23" s="59" t="s">
        <v>103</v>
      </c>
      <c r="C23" s="33">
        <v>248100</v>
      </c>
      <c r="D23" s="33">
        <f>E23+F23+G23</f>
        <v>60960</v>
      </c>
      <c r="E23" s="33">
        <v>20320</v>
      </c>
      <c r="F23" s="33">
        <v>20320</v>
      </c>
      <c r="G23" s="33">
        <v>20320</v>
      </c>
    </row>
    <row r="24" spans="1:7" ht="21" customHeight="1" thickBot="1">
      <c r="A24" s="58"/>
      <c r="B24" s="62" t="s">
        <v>15</v>
      </c>
      <c r="C24" s="57">
        <f>SUM(C15:C23)</f>
        <v>12321080</v>
      </c>
      <c r="D24" s="57">
        <f>SUM(D15:D23)</f>
        <v>2723139</v>
      </c>
      <c r="E24" s="57">
        <f>SUM(E15:E23)</f>
        <v>907713</v>
      </c>
      <c r="F24" s="57">
        <f>SUM(F15:F23)</f>
        <v>907713</v>
      </c>
      <c r="G24" s="128">
        <f>SUM(G15:G23)</f>
        <v>907713</v>
      </c>
    </row>
    <row r="25" spans="1:7" ht="23.25" customHeight="1" thickTop="1">
      <c r="A25" s="29">
        <v>3</v>
      </c>
      <c r="B25" s="47" t="s">
        <v>114</v>
      </c>
      <c r="C25" s="48">
        <v>231720</v>
      </c>
      <c r="D25" s="48">
        <f t="shared" si="1"/>
        <v>57930</v>
      </c>
      <c r="E25" s="48">
        <v>19310</v>
      </c>
      <c r="F25" s="48">
        <v>19310</v>
      </c>
      <c r="G25" s="48">
        <v>19310</v>
      </c>
    </row>
    <row r="26" spans="1:7" ht="23.25">
      <c r="A26" s="29"/>
      <c r="B26" s="46" t="s">
        <v>55</v>
      </c>
      <c r="C26" s="38">
        <v>247560</v>
      </c>
      <c r="D26" s="38">
        <f t="shared" si="1"/>
        <v>59100</v>
      </c>
      <c r="E26" s="38">
        <v>19700</v>
      </c>
      <c r="F26" s="38">
        <v>19700</v>
      </c>
      <c r="G26" s="38">
        <v>19700</v>
      </c>
    </row>
    <row r="27" spans="1:7" ht="23.25">
      <c r="A27" s="29"/>
      <c r="B27" s="46" t="s">
        <v>34</v>
      </c>
      <c r="C27" s="38">
        <v>889920</v>
      </c>
      <c r="D27" s="38">
        <f t="shared" si="1"/>
        <v>222000</v>
      </c>
      <c r="E27" s="38">
        <v>74000</v>
      </c>
      <c r="F27" s="38">
        <v>74000</v>
      </c>
      <c r="G27" s="38">
        <v>74000</v>
      </c>
    </row>
    <row r="28" spans="1:7" ht="23.25">
      <c r="A28" s="29"/>
      <c r="B28" s="46" t="s">
        <v>35</v>
      </c>
      <c r="C28" s="38">
        <v>488760</v>
      </c>
      <c r="D28" s="38">
        <f t="shared" si="1"/>
        <v>116460</v>
      </c>
      <c r="E28" s="38">
        <v>38820</v>
      </c>
      <c r="F28" s="38">
        <v>38820</v>
      </c>
      <c r="G28" s="38">
        <v>38820</v>
      </c>
    </row>
    <row r="29" spans="1:7" ht="21.75" customHeight="1">
      <c r="A29" s="29"/>
      <c r="B29" s="53" t="s">
        <v>36</v>
      </c>
      <c r="C29" s="56">
        <v>250840</v>
      </c>
      <c r="D29" s="56">
        <f t="shared" si="1"/>
        <v>62709</v>
      </c>
      <c r="E29" s="56">
        <v>20903</v>
      </c>
      <c r="F29" s="56">
        <v>20903</v>
      </c>
      <c r="G29" s="56">
        <v>20903</v>
      </c>
    </row>
    <row r="30" spans="1:7" ht="22.5" customHeight="1" thickBot="1">
      <c r="A30" s="58"/>
      <c r="B30" s="62" t="s">
        <v>15</v>
      </c>
      <c r="C30" s="57">
        <f>SUM(C25:C29)</f>
        <v>2108800</v>
      </c>
      <c r="D30" s="57">
        <f t="shared" si="1"/>
        <v>518199</v>
      </c>
      <c r="E30" s="57">
        <f>SUM(E25:E29)</f>
        <v>172733</v>
      </c>
      <c r="F30" s="57">
        <f>SUM(F25:F29)</f>
        <v>172733</v>
      </c>
      <c r="G30" s="57">
        <f>SUM(G25:G29)</f>
        <v>172733</v>
      </c>
    </row>
    <row r="31" spans="1:7" ht="24" thickTop="1">
      <c r="A31" s="29">
        <v>4</v>
      </c>
      <c r="B31" s="52" t="s">
        <v>115</v>
      </c>
      <c r="C31" s="33">
        <v>643870</v>
      </c>
      <c r="D31" s="33">
        <f t="shared" si="1"/>
        <v>160967.49</v>
      </c>
      <c r="E31" s="33">
        <v>53655.83</v>
      </c>
      <c r="F31" s="33">
        <v>53655.83</v>
      </c>
      <c r="G31" s="33">
        <v>53655.83</v>
      </c>
    </row>
    <row r="32" spans="1:7" ht="21" customHeight="1">
      <c r="A32" s="29"/>
      <c r="B32" s="45" t="s">
        <v>55</v>
      </c>
      <c r="C32" s="38">
        <v>857740</v>
      </c>
      <c r="D32" s="38">
        <f t="shared" si="1"/>
        <v>214435</v>
      </c>
      <c r="E32" s="38">
        <v>71479</v>
      </c>
      <c r="F32" s="38">
        <v>71478</v>
      </c>
      <c r="G32" s="38">
        <v>71478</v>
      </c>
    </row>
    <row r="33" spans="1:7" ht="20.25" customHeight="1">
      <c r="A33" s="29"/>
      <c r="B33" s="45" t="s">
        <v>33</v>
      </c>
      <c r="C33" s="38">
        <v>406200</v>
      </c>
      <c r="D33" s="38">
        <f t="shared" si="1"/>
        <v>101550</v>
      </c>
      <c r="E33" s="38">
        <v>33850</v>
      </c>
      <c r="F33" s="38">
        <v>33850</v>
      </c>
      <c r="G33" s="38">
        <v>33850</v>
      </c>
    </row>
    <row r="34" spans="1:7" ht="23.25">
      <c r="A34" s="31"/>
      <c r="B34" s="59" t="s">
        <v>34</v>
      </c>
      <c r="C34" s="33">
        <v>780060</v>
      </c>
      <c r="D34" s="33">
        <f t="shared" si="1"/>
        <v>195015</v>
      </c>
      <c r="E34" s="33">
        <v>65005</v>
      </c>
      <c r="F34" s="33">
        <v>65005</v>
      </c>
      <c r="G34" s="33">
        <v>65005</v>
      </c>
    </row>
    <row r="35" spans="1:7" ht="24" thickBot="1">
      <c r="A35" s="27"/>
      <c r="B35" s="62" t="s">
        <v>47</v>
      </c>
      <c r="C35" s="57">
        <f>SUM(C31:C34)</f>
        <v>2687870</v>
      </c>
      <c r="D35" s="57">
        <f t="shared" si="1"/>
        <v>671967.49</v>
      </c>
      <c r="E35" s="57">
        <f>SUM(E31:E34)</f>
        <v>223989.83000000002</v>
      </c>
      <c r="F35" s="57">
        <f>SUM(F31:F34)</f>
        <v>223988.83000000002</v>
      </c>
      <c r="G35" s="57">
        <f>SUM(G31:G34)</f>
        <v>223988.83000000002</v>
      </c>
    </row>
    <row r="36" spans="1:7" ht="4.5" customHeight="1" thickTop="1">
      <c r="A36" s="34"/>
      <c r="B36" s="97"/>
      <c r="C36" s="55"/>
      <c r="D36" s="55"/>
      <c r="E36" s="55"/>
      <c r="F36" s="55"/>
      <c r="G36" s="55"/>
    </row>
    <row r="37" spans="1:7" ht="21.75" customHeight="1">
      <c r="A37" s="162" t="s">
        <v>58</v>
      </c>
      <c r="B37" s="162"/>
      <c r="C37" s="162"/>
      <c r="D37" s="162"/>
      <c r="E37" s="162"/>
      <c r="F37" s="162"/>
      <c r="G37" s="162"/>
    </row>
    <row r="38" spans="1:7" ht="27" customHeight="1">
      <c r="A38" s="30" t="s">
        <v>2</v>
      </c>
      <c r="B38" s="30" t="s">
        <v>3</v>
      </c>
      <c r="C38" s="30" t="s">
        <v>4</v>
      </c>
      <c r="D38" s="159" t="s">
        <v>14</v>
      </c>
      <c r="E38" s="160"/>
      <c r="F38" s="160"/>
      <c r="G38" s="161"/>
    </row>
    <row r="39" spans="1:7" ht="27.75" customHeight="1">
      <c r="A39" s="36"/>
      <c r="B39" s="36"/>
      <c r="C39" s="36"/>
      <c r="D39" s="22" t="s">
        <v>111</v>
      </c>
      <c r="E39" s="37" t="s">
        <v>16</v>
      </c>
      <c r="F39" s="37" t="s">
        <v>17</v>
      </c>
      <c r="G39" s="37" t="s">
        <v>18</v>
      </c>
    </row>
    <row r="40" spans="1:7" ht="27" customHeight="1">
      <c r="A40" s="43"/>
      <c r="B40" s="63" t="s">
        <v>57</v>
      </c>
      <c r="C40" s="66">
        <f>C35</f>
        <v>2687870</v>
      </c>
      <c r="D40" s="66">
        <f>D35</f>
        <v>671967.49</v>
      </c>
      <c r="E40" s="66">
        <f>E35</f>
        <v>223989.83000000002</v>
      </c>
      <c r="F40" s="66">
        <f>F35</f>
        <v>223988.83000000002</v>
      </c>
      <c r="G40" s="66">
        <f>G35</f>
        <v>223988.83000000002</v>
      </c>
    </row>
    <row r="41" spans="1:7" ht="26.25" customHeight="1">
      <c r="A41" s="43"/>
      <c r="B41" s="45" t="s">
        <v>37</v>
      </c>
      <c r="C41" s="117">
        <v>162840</v>
      </c>
      <c r="D41" s="117">
        <f aca="true" t="shared" si="2" ref="D41:D47">E41+F41+G41</f>
        <v>34230</v>
      </c>
      <c r="E41" s="117">
        <v>11410</v>
      </c>
      <c r="F41" s="117">
        <v>11410</v>
      </c>
      <c r="G41" s="117">
        <v>11410</v>
      </c>
    </row>
    <row r="42" spans="1:7" ht="27" customHeight="1">
      <c r="A42" s="29"/>
      <c r="B42" s="45" t="s">
        <v>35</v>
      </c>
      <c r="C42" s="38">
        <v>108000</v>
      </c>
      <c r="D42" s="38">
        <f t="shared" si="2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273600</v>
      </c>
      <c r="D43" s="38">
        <f t="shared" si="2"/>
        <v>68400</v>
      </c>
      <c r="E43" s="38">
        <v>22800</v>
      </c>
      <c r="F43" s="38">
        <v>22800</v>
      </c>
      <c r="G43" s="38">
        <v>22800</v>
      </c>
    </row>
    <row r="44" spans="1:7" ht="26.25" customHeight="1">
      <c r="A44" s="29"/>
      <c r="B44" s="45" t="s">
        <v>38</v>
      </c>
      <c r="C44" s="38">
        <v>587010</v>
      </c>
      <c r="D44" s="38">
        <f t="shared" si="2"/>
        <v>145260</v>
      </c>
      <c r="E44" s="38">
        <v>48420</v>
      </c>
      <c r="F44" s="38">
        <v>48420</v>
      </c>
      <c r="G44" s="38">
        <v>48420</v>
      </c>
    </row>
    <row r="45" spans="1:7" ht="26.25" customHeight="1">
      <c r="A45" s="29"/>
      <c r="B45" s="46" t="s">
        <v>39</v>
      </c>
      <c r="C45" s="38">
        <v>155500</v>
      </c>
      <c r="D45" s="38">
        <f t="shared" si="2"/>
        <v>37380</v>
      </c>
      <c r="E45" s="38">
        <v>12460</v>
      </c>
      <c r="F45" s="38">
        <v>12460</v>
      </c>
      <c r="G45" s="38">
        <v>12460</v>
      </c>
    </row>
    <row r="46" spans="1:7" ht="25.5" customHeight="1">
      <c r="A46" s="29"/>
      <c r="B46" s="59" t="s">
        <v>103</v>
      </c>
      <c r="C46" s="33">
        <v>138580</v>
      </c>
      <c r="D46" s="33">
        <f t="shared" si="2"/>
        <v>34914</v>
      </c>
      <c r="E46" s="33">
        <v>11638</v>
      </c>
      <c r="F46" s="33">
        <v>11638</v>
      </c>
      <c r="G46" s="33">
        <v>11638</v>
      </c>
    </row>
    <row r="47" spans="1:7" ht="26.25" customHeight="1">
      <c r="A47" s="29"/>
      <c r="B47" s="59" t="s">
        <v>40</v>
      </c>
      <c r="C47" s="33">
        <v>108000</v>
      </c>
      <c r="D47" s="33">
        <f t="shared" si="2"/>
        <v>27000</v>
      </c>
      <c r="E47" s="33">
        <v>9000</v>
      </c>
      <c r="F47" s="33">
        <v>9000</v>
      </c>
      <c r="G47" s="33">
        <v>9000</v>
      </c>
    </row>
    <row r="48" spans="1:7" ht="24" thickBot="1">
      <c r="A48" s="29"/>
      <c r="B48" s="62" t="s">
        <v>15</v>
      </c>
      <c r="C48" s="57">
        <f>SUM(C40:C47)</f>
        <v>4221400</v>
      </c>
      <c r="D48" s="57">
        <f>SUM(D40:D47)</f>
        <v>1046151.49</v>
      </c>
      <c r="E48" s="57">
        <f>SUM(E40:E47)</f>
        <v>348717.83</v>
      </c>
      <c r="F48" s="57">
        <f>SUM(F40:F47)</f>
        <v>348716.83</v>
      </c>
      <c r="G48" s="57">
        <f>SUM(G40:G47)</f>
        <v>348716.83</v>
      </c>
    </row>
    <row r="49" spans="1:7" ht="26.25" customHeight="1" thickTop="1">
      <c r="A49" s="31">
        <v>5</v>
      </c>
      <c r="B49" s="64" t="s">
        <v>79</v>
      </c>
      <c r="C49" s="33">
        <v>138000</v>
      </c>
      <c r="D49" s="33">
        <f aca="true" t="shared" si="3" ref="D49:D68">E49+F49+G49</f>
        <v>34500</v>
      </c>
      <c r="E49" s="33">
        <v>11500</v>
      </c>
      <c r="F49" s="33">
        <v>11500</v>
      </c>
      <c r="G49" s="33">
        <v>11500</v>
      </c>
    </row>
    <row r="50" spans="1:7" ht="23.25">
      <c r="A50" s="29"/>
      <c r="B50" s="45" t="s">
        <v>33</v>
      </c>
      <c r="C50" s="38">
        <v>85200</v>
      </c>
      <c r="D50" s="38">
        <f t="shared" si="3"/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85200</v>
      </c>
      <c r="D51" s="38">
        <f t="shared" si="3"/>
        <v>21300</v>
      </c>
      <c r="E51" s="38">
        <v>7100</v>
      </c>
      <c r="F51" s="38">
        <v>7100</v>
      </c>
      <c r="G51" s="38">
        <v>7100</v>
      </c>
    </row>
    <row r="52" spans="1:7" ht="26.25" customHeight="1">
      <c r="A52" s="29"/>
      <c r="B52" s="45" t="s">
        <v>42</v>
      </c>
      <c r="C52" s="38">
        <v>14340</v>
      </c>
      <c r="D52" s="38">
        <f>E52+F52+G52</f>
        <v>3975</v>
      </c>
      <c r="E52" s="38">
        <v>1325</v>
      </c>
      <c r="F52" s="38">
        <v>1325</v>
      </c>
      <c r="G52" s="38">
        <v>1325</v>
      </c>
    </row>
    <row r="53" spans="1:7" ht="27" customHeight="1">
      <c r="A53" s="29"/>
      <c r="B53" s="60" t="s">
        <v>38</v>
      </c>
      <c r="C53" s="56">
        <v>109200</v>
      </c>
      <c r="D53" s="56">
        <f>E53+F53+G53</f>
        <v>16800</v>
      </c>
      <c r="E53" s="56">
        <v>5600</v>
      </c>
      <c r="F53" s="56">
        <v>5600</v>
      </c>
      <c r="G53" s="56">
        <v>5600</v>
      </c>
    </row>
    <row r="54" spans="1:7" ht="27" customHeight="1" thickBot="1">
      <c r="A54" s="29"/>
      <c r="B54" s="62" t="s">
        <v>15</v>
      </c>
      <c r="C54" s="57">
        <f>SUM(C49:C53)</f>
        <v>431940</v>
      </c>
      <c r="D54" s="57">
        <f>SUM(D49:D53)</f>
        <v>96375</v>
      </c>
      <c r="E54" s="57">
        <f>SUM(E49:E53)</f>
        <v>32125</v>
      </c>
      <c r="F54" s="57">
        <f>SUM(F49:F53)</f>
        <v>32125</v>
      </c>
      <c r="G54" s="57">
        <f>SUM(G49:G53)</f>
        <v>32125</v>
      </c>
    </row>
    <row r="55" spans="1:7" ht="26.25" customHeight="1" thickTop="1">
      <c r="A55" s="29"/>
      <c r="B55" s="61" t="s">
        <v>105</v>
      </c>
      <c r="C55" s="48">
        <v>222000</v>
      </c>
      <c r="D55" s="48">
        <f t="shared" si="3"/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8"/>
      <c r="B56" s="45" t="s">
        <v>107</v>
      </c>
      <c r="C56" s="38">
        <v>85200</v>
      </c>
      <c r="D56" s="38">
        <f t="shared" si="3"/>
        <v>16800</v>
      </c>
      <c r="E56" s="38">
        <v>5600</v>
      </c>
      <c r="F56" s="38">
        <v>5600</v>
      </c>
      <c r="G56" s="38">
        <v>5600</v>
      </c>
    </row>
    <row r="57" spans="1:7" ht="26.25" customHeight="1">
      <c r="A57" s="58"/>
      <c r="B57" s="45" t="s">
        <v>106</v>
      </c>
      <c r="C57" s="38">
        <v>101100</v>
      </c>
      <c r="D57" s="38">
        <f t="shared" si="3"/>
        <v>25275</v>
      </c>
      <c r="E57" s="38">
        <v>8425</v>
      </c>
      <c r="F57" s="38">
        <v>8425</v>
      </c>
      <c r="G57" s="38">
        <v>8425</v>
      </c>
    </row>
    <row r="58" spans="1:7" ht="26.25" customHeight="1">
      <c r="A58" s="58"/>
      <c r="B58" s="45" t="s">
        <v>108</v>
      </c>
      <c r="C58" s="38">
        <v>103200</v>
      </c>
      <c r="D58" s="38">
        <f t="shared" si="3"/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8"/>
      <c r="B59" s="59" t="s">
        <v>138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8"/>
      <c r="B60" s="62" t="s">
        <v>15</v>
      </c>
      <c r="C60" s="57">
        <f>SUM(C55:C59)</f>
        <v>553500</v>
      </c>
      <c r="D60" s="57">
        <f>SUM(D55:D59)</f>
        <v>118875</v>
      </c>
      <c r="E60" s="57">
        <f>SUM(E55:E59)</f>
        <v>39625</v>
      </c>
      <c r="F60" s="57">
        <f>SUM(F55:F59)</f>
        <v>39625</v>
      </c>
      <c r="G60" s="57">
        <f>SUM(G55:G59)</f>
        <v>39625</v>
      </c>
    </row>
    <row r="61" spans="1:7" ht="26.25" customHeight="1" thickTop="1">
      <c r="A61" s="29">
        <v>6</v>
      </c>
      <c r="B61" s="64" t="s">
        <v>80</v>
      </c>
      <c r="C61" s="33">
        <v>21480</v>
      </c>
      <c r="D61" s="33">
        <f>E61+F61+G61</f>
        <v>4296</v>
      </c>
      <c r="E61" s="33">
        <v>1432</v>
      </c>
      <c r="F61" s="33">
        <v>1432</v>
      </c>
      <c r="G61" s="33">
        <v>1432</v>
      </c>
    </row>
    <row r="62" spans="1:7" ht="24" thickBot="1">
      <c r="A62" s="31"/>
      <c r="B62" s="62" t="s">
        <v>15</v>
      </c>
      <c r="C62" s="57">
        <f>SUM(C61:C61)</f>
        <v>21480</v>
      </c>
      <c r="D62" s="57">
        <f t="shared" si="3"/>
        <v>4296</v>
      </c>
      <c r="E62" s="57">
        <f>SUM(E61:E61)</f>
        <v>1432</v>
      </c>
      <c r="F62" s="57">
        <f>SUM(F61:F61)</f>
        <v>1432</v>
      </c>
      <c r="G62" s="57">
        <f>SUM(G61:G61)</f>
        <v>1432</v>
      </c>
    </row>
    <row r="63" spans="1:7" ht="27" customHeight="1" thickTop="1">
      <c r="A63" s="29">
        <v>7</v>
      </c>
      <c r="B63" s="68" t="s">
        <v>116</v>
      </c>
      <c r="C63" s="69">
        <v>76470</v>
      </c>
      <c r="D63" s="69">
        <f t="shared" si="3"/>
        <v>19117.5</v>
      </c>
      <c r="E63" s="69">
        <v>6372.5</v>
      </c>
      <c r="F63" s="69">
        <v>6372.5</v>
      </c>
      <c r="G63" s="69">
        <v>6372.5</v>
      </c>
    </row>
    <row r="64" spans="1:7" ht="24" customHeight="1">
      <c r="A64" s="43"/>
      <c r="B64" s="61" t="s">
        <v>55</v>
      </c>
      <c r="C64" s="48">
        <v>110400</v>
      </c>
      <c r="D64" s="48">
        <f t="shared" si="3"/>
        <v>27600</v>
      </c>
      <c r="E64" s="48">
        <v>9200</v>
      </c>
      <c r="F64" s="48">
        <v>9200</v>
      </c>
      <c r="G64" s="48">
        <v>9200</v>
      </c>
    </row>
    <row r="65" spans="1:7" ht="23.25" customHeight="1">
      <c r="A65" s="29"/>
      <c r="B65" s="45" t="s">
        <v>33</v>
      </c>
      <c r="C65" s="38">
        <v>32640</v>
      </c>
      <c r="D65" s="38">
        <f t="shared" si="3"/>
        <v>8160</v>
      </c>
      <c r="E65" s="38">
        <v>2720</v>
      </c>
      <c r="F65" s="38">
        <v>2720</v>
      </c>
      <c r="G65" s="38">
        <v>2720</v>
      </c>
    </row>
    <row r="66" spans="1:7" ht="20.25" customHeight="1">
      <c r="A66" s="29"/>
      <c r="B66" s="45" t="s">
        <v>34</v>
      </c>
      <c r="C66" s="38">
        <v>96000</v>
      </c>
      <c r="D66" s="38">
        <f t="shared" si="3"/>
        <v>24000</v>
      </c>
      <c r="E66" s="38">
        <v>8000</v>
      </c>
      <c r="F66" s="38">
        <v>8000</v>
      </c>
      <c r="G66" s="38">
        <v>8000</v>
      </c>
    </row>
    <row r="67" spans="1:7" ht="22.5" customHeight="1">
      <c r="A67" s="29"/>
      <c r="B67" s="45" t="s">
        <v>35</v>
      </c>
      <c r="C67" s="38">
        <v>12000</v>
      </c>
      <c r="D67" s="38">
        <f t="shared" si="3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48000</v>
      </c>
      <c r="D68" s="38">
        <f t="shared" si="3"/>
        <v>12000</v>
      </c>
      <c r="E68" s="38">
        <v>4000</v>
      </c>
      <c r="F68" s="38">
        <v>4000</v>
      </c>
      <c r="G68" s="38">
        <v>4000</v>
      </c>
    </row>
    <row r="69" spans="1:7" ht="26.25" customHeight="1" thickBot="1">
      <c r="A69" s="116"/>
      <c r="B69" s="62" t="s">
        <v>47</v>
      </c>
      <c r="C69" s="57">
        <f>SUM(C63:C68)</f>
        <v>375510</v>
      </c>
      <c r="D69" s="57">
        <f>SUM(D63:D68)</f>
        <v>93877.5</v>
      </c>
      <c r="E69" s="57">
        <f>SUM(E63:E68)</f>
        <v>31292.5</v>
      </c>
      <c r="F69" s="57">
        <f>SUM(F63:F68)</f>
        <v>31292.5</v>
      </c>
      <c r="G69" s="57">
        <f>SUM(G63:G68)</f>
        <v>31292.5</v>
      </c>
    </row>
    <row r="70" spans="1:7" ht="24.75" customHeight="1" thickTop="1">
      <c r="A70" s="162" t="s">
        <v>48</v>
      </c>
      <c r="B70" s="162"/>
      <c r="C70" s="162"/>
      <c r="D70" s="162"/>
      <c r="E70" s="162"/>
      <c r="F70" s="162"/>
      <c r="G70" s="162"/>
    </row>
    <row r="71" spans="1:7" ht="27.75" customHeight="1">
      <c r="A71" s="30" t="s">
        <v>2</v>
      </c>
      <c r="B71" s="30" t="s">
        <v>3</v>
      </c>
      <c r="C71" s="30" t="s">
        <v>4</v>
      </c>
      <c r="D71" s="159" t="s">
        <v>14</v>
      </c>
      <c r="E71" s="160"/>
      <c r="F71" s="160"/>
      <c r="G71" s="161"/>
    </row>
    <row r="72" spans="1:7" ht="26.25" customHeight="1">
      <c r="A72" s="36"/>
      <c r="B72" s="36"/>
      <c r="C72" s="36"/>
      <c r="D72" s="22" t="s">
        <v>111</v>
      </c>
      <c r="E72" s="37" t="s">
        <v>16</v>
      </c>
      <c r="F72" s="37" t="s">
        <v>17</v>
      </c>
      <c r="G72" s="37" t="s">
        <v>18</v>
      </c>
    </row>
    <row r="73" spans="1:7" ht="26.25" customHeight="1">
      <c r="A73" s="31"/>
      <c r="B73" s="97" t="s">
        <v>57</v>
      </c>
      <c r="C73" s="121">
        <f>C69</f>
        <v>375510</v>
      </c>
      <c r="D73" s="66">
        <f>D69</f>
        <v>93877.5</v>
      </c>
      <c r="E73" s="66">
        <f>E69</f>
        <v>31292.5</v>
      </c>
      <c r="F73" s="66">
        <f>F69</f>
        <v>31292.5</v>
      </c>
      <c r="G73" s="66">
        <f>G69</f>
        <v>31292.5</v>
      </c>
    </row>
    <row r="74" spans="1:7" ht="26.25" customHeight="1">
      <c r="A74" s="29"/>
      <c r="B74" s="45" t="s">
        <v>38</v>
      </c>
      <c r="C74" s="38">
        <v>64380</v>
      </c>
      <c r="D74" s="38">
        <f>E74+F74+G74</f>
        <v>14595</v>
      </c>
      <c r="E74" s="38">
        <v>4865</v>
      </c>
      <c r="F74" s="38">
        <v>4865</v>
      </c>
      <c r="G74" s="38">
        <v>4865</v>
      </c>
    </row>
    <row r="75" spans="1:7" ht="26.25" customHeight="1">
      <c r="A75" s="29"/>
      <c r="B75" s="46" t="s">
        <v>39</v>
      </c>
      <c r="C75" s="38">
        <v>9510</v>
      </c>
      <c r="D75" s="38">
        <f>E75+F75+G75</f>
        <v>2475</v>
      </c>
      <c r="E75" s="38">
        <v>825</v>
      </c>
      <c r="F75" s="38">
        <v>825</v>
      </c>
      <c r="G75" s="38">
        <v>825</v>
      </c>
    </row>
    <row r="76" spans="1:7" ht="26.25" customHeight="1">
      <c r="A76" s="29"/>
      <c r="B76" s="46" t="s">
        <v>37</v>
      </c>
      <c r="C76" s="38">
        <v>24000</v>
      </c>
      <c r="D76" s="38">
        <f>E76+F76+G76</f>
        <v>6000</v>
      </c>
      <c r="E76" s="38">
        <v>2000</v>
      </c>
      <c r="F76" s="38">
        <v>2000</v>
      </c>
      <c r="G76" s="38">
        <v>2000</v>
      </c>
    </row>
    <row r="77" spans="1:8" ht="26.25" customHeight="1">
      <c r="A77" s="29"/>
      <c r="B77" s="45" t="s">
        <v>103</v>
      </c>
      <c r="C77" s="38">
        <v>19720</v>
      </c>
      <c r="D77" s="38">
        <f>E77+F77+G77</f>
        <v>6000</v>
      </c>
      <c r="E77" s="38">
        <v>2000</v>
      </c>
      <c r="F77" s="38">
        <v>2000</v>
      </c>
      <c r="G77" s="38">
        <v>2000</v>
      </c>
      <c r="H77" s="20"/>
    </row>
    <row r="78" spans="1:8" ht="26.25" customHeight="1">
      <c r="A78" s="31"/>
      <c r="B78" s="59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2" t="s">
        <v>15</v>
      </c>
      <c r="C79" s="57">
        <f>SUM(C73:C78)</f>
        <v>505120</v>
      </c>
      <c r="D79" s="57">
        <f>SUM(D73:D78)</f>
        <v>125947.5</v>
      </c>
      <c r="E79" s="57">
        <f>SUM(E73:E78)</f>
        <v>41982.5</v>
      </c>
      <c r="F79" s="57">
        <f>SUM(F73:F78)</f>
        <v>41982.5</v>
      </c>
      <c r="G79" s="57">
        <f>SUM(G73:G78)</f>
        <v>41982.5</v>
      </c>
    </row>
    <row r="80" spans="1:7" ht="27.75" customHeight="1" thickTop="1">
      <c r="A80" s="43">
        <v>8</v>
      </c>
      <c r="B80" s="47" t="s">
        <v>117</v>
      </c>
      <c r="C80" s="48">
        <v>305000</v>
      </c>
      <c r="D80" s="48">
        <f aca="true" t="shared" si="4" ref="D80:D93">E80+F80+G80</f>
        <v>75000</v>
      </c>
      <c r="E80" s="48">
        <v>24000</v>
      </c>
      <c r="F80" s="48">
        <v>27000</v>
      </c>
      <c r="G80" s="48">
        <v>24000</v>
      </c>
    </row>
    <row r="81" spans="1:7" ht="26.25" customHeight="1">
      <c r="A81" s="29"/>
      <c r="B81" s="45" t="s">
        <v>55</v>
      </c>
      <c r="C81" s="38">
        <v>30000</v>
      </c>
      <c r="D81" s="38">
        <f t="shared" si="4"/>
        <v>0</v>
      </c>
      <c r="E81" s="38">
        <v>0</v>
      </c>
      <c r="F81" s="38">
        <v>0</v>
      </c>
      <c r="G81" s="38">
        <v>0</v>
      </c>
    </row>
    <row r="82" spans="1:7" ht="24.75" customHeight="1">
      <c r="A82" s="29"/>
      <c r="B82" s="45" t="s">
        <v>33</v>
      </c>
      <c r="C82" s="38">
        <v>96000</v>
      </c>
      <c r="D82" s="38">
        <f t="shared" si="4"/>
        <v>26000</v>
      </c>
      <c r="E82" s="38">
        <v>4000</v>
      </c>
      <c r="F82" s="38">
        <v>17000</v>
      </c>
      <c r="G82" s="38">
        <v>5000</v>
      </c>
    </row>
    <row r="83" spans="1:7" ht="24.75" customHeight="1">
      <c r="A83" s="29"/>
      <c r="B83" s="45" t="s">
        <v>34</v>
      </c>
      <c r="C83" s="38">
        <v>225000</v>
      </c>
      <c r="D83" s="38">
        <f t="shared" si="4"/>
        <v>57500</v>
      </c>
      <c r="E83" s="38">
        <v>17500</v>
      </c>
      <c r="F83" s="38">
        <v>22500</v>
      </c>
      <c r="G83" s="38">
        <v>17500</v>
      </c>
    </row>
    <row r="84" spans="1:7" ht="27" customHeight="1">
      <c r="A84" s="31"/>
      <c r="B84" s="59" t="s">
        <v>35</v>
      </c>
      <c r="C84" s="38">
        <v>16800</v>
      </c>
      <c r="D84" s="38">
        <f t="shared" si="4"/>
        <v>6800</v>
      </c>
      <c r="E84" s="38">
        <v>600</v>
      </c>
      <c r="F84" s="38">
        <v>5600</v>
      </c>
      <c r="G84" s="38">
        <v>600</v>
      </c>
    </row>
    <row r="85" spans="1:7" ht="26.25" customHeight="1">
      <c r="A85" s="29"/>
      <c r="B85" s="45" t="s">
        <v>36</v>
      </c>
      <c r="C85" s="44">
        <v>146000</v>
      </c>
      <c r="D85" s="44">
        <f t="shared" si="4"/>
        <v>54000</v>
      </c>
      <c r="E85" s="38">
        <v>3000</v>
      </c>
      <c r="F85" s="38">
        <v>25500</v>
      </c>
      <c r="G85" s="38">
        <v>25500</v>
      </c>
    </row>
    <row r="86" spans="1:7" ht="28.5" customHeight="1">
      <c r="A86" s="29"/>
      <c r="B86" s="45" t="s">
        <v>37</v>
      </c>
      <c r="C86" s="44">
        <v>62200</v>
      </c>
      <c r="D86" s="44">
        <f t="shared" si="4"/>
        <v>18000</v>
      </c>
      <c r="E86" s="38">
        <v>3500</v>
      </c>
      <c r="F86" s="38">
        <v>11000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4"/>
        <v>23900</v>
      </c>
      <c r="E87" s="38">
        <v>3500</v>
      </c>
      <c r="F87" s="38">
        <v>16900</v>
      </c>
      <c r="G87" s="38">
        <v>3500</v>
      </c>
    </row>
    <row r="88" spans="1:7" ht="27" customHeight="1">
      <c r="A88" s="29"/>
      <c r="B88" s="45" t="s">
        <v>39</v>
      </c>
      <c r="C88" s="38">
        <v>10000</v>
      </c>
      <c r="D88" s="38">
        <f t="shared" si="4"/>
        <v>0</v>
      </c>
      <c r="E88" s="44">
        <v>0</v>
      </c>
      <c r="F88" s="38">
        <v>0</v>
      </c>
      <c r="G88" s="38">
        <v>0</v>
      </c>
    </row>
    <row r="89" spans="1:7" ht="26.25" customHeight="1">
      <c r="A89" s="29"/>
      <c r="B89" s="60" t="s">
        <v>40</v>
      </c>
      <c r="C89" s="56">
        <v>24000</v>
      </c>
      <c r="D89" s="56">
        <f t="shared" si="4"/>
        <v>6000</v>
      </c>
      <c r="E89" s="56">
        <v>2000</v>
      </c>
      <c r="F89" s="56">
        <v>2000</v>
      </c>
      <c r="G89" s="56">
        <v>2000</v>
      </c>
    </row>
    <row r="90" spans="1:7" ht="26.25" customHeight="1">
      <c r="A90" s="29"/>
      <c r="B90" s="45" t="s">
        <v>103</v>
      </c>
      <c r="C90" s="38">
        <v>15000</v>
      </c>
      <c r="D90" s="44">
        <v>0</v>
      </c>
      <c r="E90" s="44">
        <v>0</v>
      </c>
      <c r="F90" s="38">
        <v>7500</v>
      </c>
      <c r="G90" s="44">
        <v>0</v>
      </c>
    </row>
    <row r="91" spans="1:7" ht="26.25" customHeight="1">
      <c r="A91" s="29"/>
      <c r="B91" s="59" t="s">
        <v>42</v>
      </c>
      <c r="C91" s="33">
        <v>13600</v>
      </c>
      <c r="D91" s="39">
        <f>E91+F91+G91</f>
        <v>6800</v>
      </c>
      <c r="E91" s="39">
        <v>6800</v>
      </c>
      <c r="F91" s="33">
        <v>0</v>
      </c>
      <c r="G91" s="39">
        <v>0</v>
      </c>
    </row>
    <row r="92" spans="1:7" ht="25.5" customHeight="1" thickBot="1">
      <c r="A92" s="29"/>
      <c r="B92" s="62" t="s">
        <v>15</v>
      </c>
      <c r="C92" s="57">
        <f>SUM(C80:C91)</f>
        <v>1069800</v>
      </c>
      <c r="D92" s="57">
        <f>SUM(D80:D91)</f>
        <v>274000</v>
      </c>
      <c r="E92" s="57">
        <f>SUM(E80:E91)</f>
        <v>64900</v>
      </c>
      <c r="F92" s="57">
        <f>SUM(F80:F91)</f>
        <v>135000</v>
      </c>
      <c r="G92" s="57">
        <f>SUM(G80:G91)</f>
        <v>81600</v>
      </c>
    </row>
    <row r="93" spans="1:7" ht="27.75" customHeight="1" thickTop="1">
      <c r="A93" s="29">
        <v>9</v>
      </c>
      <c r="B93" s="65" t="s">
        <v>118</v>
      </c>
      <c r="C93" s="48">
        <v>1200000</v>
      </c>
      <c r="D93" s="48">
        <f t="shared" si="4"/>
        <v>206499.9</v>
      </c>
      <c r="E93" s="48">
        <v>41833.3</v>
      </c>
      <c r="F93" s="48">
        <v>32833.3</v>
      </c>
      <c r="G93" s="48">
        <v>131833.3</v>
      </c>
    </row>
    <row r="94" spans="1:7" ht="24" customHeight="1">
      <c r="A94" s="29"/>
      <c r="B94" s="45" t="s">
        <v>55</v>
      </c>
      <c r="C94" s="38">
        <v>160000</v>
      </c>
      <c r="D94" s="38">
        <f aca="true" t="shared" si="5" ref="D94:D101">E94+F94+G94</f>
        <v>18000</v>
      </c>
      <c r="E94" s="38">
        <v>10000</v>
      </c>
      <c r="F94" s="38">
        <v>8000</v>
      </c>
      <c r="G94" s="38">
        <v>0</v>
      </c>
    </row>
    <row r="95" spans="1:7" ht="19.5" customHeight="1">
      <c r="A95" s="29"/>
      <c r="B95" s="45" t="s">
        <v>33</v>
      </c>
      <c r="C95" s="38">
        <v>1080000</v>
      </c>
      <c r="D95" s="38">
        <f t="shared" si="5"/>
        <v>248000</v>
      </c>
      <c r="E95" s="38">
        <v>62000</v>
      </c>
      <c r="F95" s="38">
        <v>105000</v>
      </c>
      <c r="G95" s="38">
        <v>81000</v>
      </c>
    </row>
    <row r="96" spans="1:7" ht="21" customHeight="1">
      <c r="A96" s="29"/>
      <c r="B96" s="45" t="s">
        <v>34</v>
      </c>
      <c r="C96" s="38">
        <v>1890000</v>
      </c>
      <c r="D96" s="38">
        <f t="shared" si="5"/>
        <v>474172</v>
      </c>
      <c r="E96" s="38">
        <v>159721</v>
      </c>
      <c r="F96" s="38">
        <v>154730</v>
      </c>
      <c r="G96" s="38">
        <v>159721</v>
      </c>
    </row>
    <row r="97" spans="1:7" ht="22.5" customHeight="1">
      <c r="A97" s="29"/>
      <c r="B97" s="45" t="s">
        <v>35</v>
      </c>
      <c r="C97" s="38">
        <v>20000</v>
      </c>
      <c r="D97" s="38">
        <f t="shared" si="5"/>
        <v>5000</v>
      </c>
      <c r="E97" s="38">
        <v>0</v>
      </c>
      <c r="F97" s="38">
        <v>5000</v>
      </c>
      <c r="G97" s="38">
        <v>0</v>
      </c>
    </row>
    <row r="98" spans="1:7" ht="25.5" customHeight="1">
      <c r="A98" s="29"/>
      <c r="B98" s="45" t="s">
        <v>36</v>
      </c>
      <c r="C98" s="38">
        <v>655500</v>
      </c>
      <c r="D98" s="38">
        <f t="shared" si="5"/>
        <v>138873</v>
      </c>
      <c r="E98" s="38">
        <v>46291</v>
      </c>
      <c r="F98" s="38">
        <v>46291</v>
      </c>
      <c r="G98" s="38">
        <v>46291</v>
      </c>
    </row>
    <row r="99" spans="1:7" ht="21.75" customHeight="1">
      <c r="A99" s="29"/>
      <c r="B99" s="45" t="s">
        <v>37</v>
      </c>
      <c r="C99" s="38">
        <v>450000</v>
      </c>
      <c r="D99" s="38">
        <f t="shared" si="5"/>
        <v>103200</v>
      </c>
      <c r="E99" s="38">
        <v>34400</v>
      </c>
      <c r="F99" s="38">
        <v>34400</v>
      </c>
      <c r="G99" s="38">
        <v>34400</v>
      </c>
    </row>
    <row r="100" spans="1:7" ht="24" customHeight="1">
      <c r="A100" s="29"/>
      <c r="B100" s="45" t="s">
        <v>38</v>
      </c>
      <c r="C100" s="38">
        <v>665000</v>
      </c>
      <c r="D100" s="38">
        <f t="shared" si="5"/>
        <v>53000</v>
      </c>
      <c r="E100" s="38">
        <v>1000</v>
      </c>
      <c r="F100" s="38">
        <v>11000</v>
      </c>
      <c r="G100" s="38">
        <v>41000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5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8"/>
      <c r="B102" s="139" t="s">
        <v>47</v>
      </c>
      <c r="C102" s="140">
        <f>SUM(C93:C101)</f>
        <v>6620500</v>
      </c>
      <c r="D102" s="140">
        <f>SUM(D93:D101)</f>
        <v>1366744.9</v>
      </c>
      <c r="E102" s="140">
        <f>SUM(E93:E101)</f>
        <v>395245.3</v>
      </c>
      <c r="F102" s="140">
        <f>SUM(F93:F101)</f>
        <v>437254.3</v>
      </c>
      <c r="G102" s="140">
        <f>SUM(G93:G101)</f>
        <v>534245.3</v>
      </c>
    </row>
    <row r="103" spans="1:7" ht="4.5" customHeight="1" thickTop="1">
      <c r="A103" s="114"/>
      <c r="B103" s="97"/>
      <c r="C103" s="55"/>
      <c r="D103" s="55"/>
      <c r="E103" s="55"/>
      <c r="F103" s="55"/>
      <c r="G103" s="55"/>
    </row>
    <row r="104" spans="1:7" ht="20.25" customHeight="1">
      <c r="A104" s="162" t="s">
        <v>59</v>
      </c>
      <c r="B104" s="162"/>
      <c r="C104" s="162"/>
      <c r="D104" s="162"/>
      <c r="E104" s="162"/>
      <c r="F104" s="162"/>
      <c r="G104" s="162"/>
    </row>
    <row r="105" spans="1:7" ht="23.25">
      <c r="A105" s="30" t="s">
        <v>2</v>
      </c>
      <c r="B105" s="30" t="s">
        <v>3</v>
      </c>
      <c r="C105" s="30" t="s">
        <v>4</v>
      </c>
      <c r="D105" s="159" t="s">
        <v>14</v>
      </c>
      <c r="E105" s="160"/>
      <c r="F105" s="160"/>
      <c r="G105" s="161"/>
    </row>
    <row r="106" spans="1:7" ht="23.25">
      <c r="A106" s="36"/>
      <c r="B106" s="36"/>
      <c r="C106" s="36"/>
      <c r="D106" s="22" t="s">
        <v>111</v>
      </c>
      <c r="E106" s="37" t="s">
        <v>16</v>
      </c>
      <c r="F106" s="37" t="s">
        <v>17</v>
      </c>
      <c r="G106" s="37" t="s">
        <v>18</v>
      </c>
    </row>
    <row r="107" spans="1:7" ht="20.25" customHeight="1">
      <c r="A107" s="31"/>
      <c r="B107" s="97" t="s">
        <v>57</v>
      </c>
      <c r="C107" s="66">
        <f>C102</f>
        <v>6620500</v>
      </c>
      <c r="D107" s="66">
        <f>D102</f>
        <v>1366744.9</v>
      </c>
      <c r="E107" s="66">
        <f>E102</f>
        <v>395245.3</v>
      </c>
      <c r="F107" s="66">
        <f>F102</f>
        <v>437254.3</v>
      </c>
      <c r="G107" s="66">
        <f>G102</f>
        <v>534245.3</v>
      </c>
    </row>
    <row r="108" spans="1:7" ht="23.25">
      <c r="A108" s="29"/>
      <c r="B108" s="45" t="s">
        <v>40</v>
      </c>
      <c r="C108" s="38">
        <v>82000</v>
      </c>
      <c r="D108" s="38">
        <f>E108+F108+G108</f>
        <v>18000</v>
      </c>
      <c r="E108" s="38">
        <v>2000</v>
      </c>
      <c r="F108" s="38">
        <v>13000</v>
      </c>
      <c r="G108" s="38">
        <v>3000</v>
      </c>
    </row>
    <row r="109" spans="1:7" ht="23.25">
      <c r="A109" s="29"/>
      <c r="B109" s="60" t="s">
        <v>101</v>
      </c>
      <c r="C109" s="38">
        <v>150000</v>
      </c>
      <c r="D109" s="38">
        <f>E108:E109+F109+G109</f>
        <v>40000</v>
      </c>
      <c r="E109" s="38">
        <v>30000</v>
      </c>
      <c r="F109" s="38">
        <v>10000</v>
      </c>
      <c r="G109" s="38"/>
    </row>
    <row r="110" spans="1:7" ht="23.25">
      <c r="A110" s="29"/>
      <c r="B110" s="60" t="s">
        <v>102</v>
      </c>
      <c r="C110" s="38">
        <v>230000</v>
      </c>
      <c r="D110" s="38">
        <f>E110+F110+G110</f>
        <v>135000</v>
      </c>
      <c r="E110" s="38">
        <v>0</v>
      </c>
      <c r="F110" s="38">
        <v>120000</v>
      </c>
      <c r="G110" s="38">
        <v>15000</v>
      </c>
    </row>
    <row r="111" spans="1:7" ht="23.25">
      <c r="A111" s="29"/>
      <c r="B111" s="60" t="s">
        <v>103</v>
      </c>
      <c r="C111" s="38">
        <v>206800</v>
      </c>
      <c r="D111" s="38">
        <f>E111+F111+G111</f>
        <v>39720</v>
      </c>
      <c r="E111" s="38">
        <v>11200</v>
      </c>
      <c r="F111" s="38">
        <v>17320</v>
      </c>
      <c r="G111" s="38">
        <v>11200</v>
      </c>
    </row>
    <row r="112" spans="1:7" ht="23.25">
      <c r="A112" s="29"/>
      <c r="B112" s="60" t="s">
        <v>139</v>
      </c>
      <c r="C112" s="38">
        <v>96000</v>
      </c>
      <c r="D112" s="38">
        <f>E112+F112+G112</f>
        <v>30800</v>
      </c>
      <c r="E112" s="38">
        <v>14800</v>
      </c>
      <c r="F112" s="38">
        <v>8000</v>
      </c>
      <c r="G112" s="38">
        <v>8000</v>
      </c>
    </row>
    <row r="113" spans="1:7" ht="23.25">
      <c r="A113" s="58"/>
      <c r="B113" s="137" t="s">
        <v>140</v>
      </c>
      <c r="C113" s="39">
        <v>495000</v>
      </c>
      <c r="D113" s="33">
        <f>E113+F113+G113</f>
        <v>43200</v>
      </c>
      <c r="E113" s="39">
        <v>0</v>
      </c>
      <c r="F113" s="39">
        <v>1200</v>
      </c>
      <c r="G113" s="39">
        <v>42000</v>
      </c>
    </row>
    <row r="114" spans="1:7" ht="24" thickBot="1">
      <c r="A114" s="29"/>
      <c r="B114" s="62" t="s">
        <v>15</v>
      </c>
      <c r="C114" s="57">
        <f>SUM(C107:C113)</f>
        <v>7880300</v>
      </c>
      <c r="D114" s="57">
        <f>SUM(D107:D113)</f>
        <v>1673464.9</v>
      </c>
      <c r="E114" s="57">
        <f>SUM(E107:E113)</f>
        <v>453245.3</v>
      </c>
      <c r="F114" s="57">
        <f>SUM(F107:F113)</f>
        <v>606774.3</v>
      </c>
      <c r="G114" s="57">
        <f>SUM(G107:G113)</f>
        <v>613445.3</v>
      </c>
    </row>
    <row r="115" spans="1:7" ht="25.5" customHeight="1" thickTop="1">
      <c r="A115" s="43">
        <v>10</v>
      </c>
      <c r="B115" s="122" t="s">
        <v>119</v>
      </c>
      <c r="C115" s="38">
        <v>830000</v>
      </c>
      <c r="D115" s="38">
        <f aca="true" t="shared" si="6" ref="D115:D124">E115+F115+G115</f>
        <v>200000</v>
      </c>
      <c r="E115" s="38">
        <v>64000</v>
      </c>
      <c r="F115" s="38">
        <v>68000</v>
      </c>
      <c r="G115" s="38">
        <v>68000</v>
      </c>
    </row>
    <row r="116" spans="1:7" ht="19.5" customHeight="1">
      <c r="A116" s="29"/>
      <c r="B116" s="45" t="s">
        <v>55</v>
      </c>
      <c r="C116" s="38">
        <v>130000</v>
      </c>
      <c r="D116" s="38">
        <f t="shared" si="6"/>
        <v>25000</v>
      </c>
      <c r="E116" s="38">
        <v>0</v>
      </c>
      <c r="F116" s="38">
        <v>0</v>
      </c>
      <c r="G116" s="38">
        <v>25000</v>
      </c>
    </row>
    <row r="117" spans="1:7" ht="22.5" customHeight="1">
      <c r="A117" s="29"/>
      <c r="B117" s="45" t="s">
        <v>33</v>
      </c>
      <c r="C117" s="38">
        <v>193000</v>
      </c>
      <c r="D117" s="38">
        <f t="shared" si="6"/>
        <v>18700</v>
      </c>
      <c r="E117" s="38">
        <v>400</v>
      </c>
      <c r="F117" s="38">
        <v>6650</v>
      </c>
      <c r="G117" s="38">
        <v>11650</v>
      </c>
    </row>
    <row r="118" spans="1:7" ht="22.5" customHeight="1">
      <c r="A118" s="29"/>
      <c r="B118" s="45" t="s">
        <v>34</v>
      </c>
      <c r="C118" s="38">
        <v>140000</v>
      </c>
      <c r="D118" s="38">
        <f t="shared" si="6"/>
        <v>21500</v>
      </c>
      <c r="E118" s="38">
        <v>1500</v>
      </c>
      <c r="F118" s="38">
        <v>0</v>
      </c>
      <c r="G118" s="38">
        <v>20000</v>
      </c>
    </row>
    <row r="119" spans="1:7" ht="21.75" customHeight="1">
      <c r="A119" s="29"/>
      <c r="B119" s="45" t="s">
        <v>35</v>
      </c>
      <c r="C119" s="38">
        <v>155000</v>
      </c>
      <c r="D119" s="38">
        <f t="shared" si="6"/>
        <v>10000</v>
      </c>
      <c r="E119" s="38">
        <v>0</v>
      </c>
      <c r="F119" s="38">
        <v>10000</v>
      </c>
      <c r="G119" s="38">
        <v>0</v>
      </c>
    </row>
    <row r="120" spans="1:7" ht="26.25" customHeight="1">
      <c r="A120" s="29"/>
      <c r="B120" s="45" t="s">
        <v>36</v>
      </c>
      <c r="C120" s="38">
        <v>120000</v>
      </c>
      <c r="D120" s="38">
        <f t="shared" si="6"/>
        <v>750</v>
      </c>
      <c r="E120" s="38">
        <v>250</v>
      </c>
      <c r="F120" s="38">
        <v>250</v>
      </c>
      <c r="G120" s="38">
        <v>250</v>
      </c>
    </row>
    <row r="121" spans="1:7" ht="24.75" customHeight="1">
      <c r="A121" s="29"/>
      <c r="B121" s="45" t="s">
        <v>37</v>
      </c>
      <c r="C121" s="38">
        <v>2130650</v>
      </c>
      <c r="D121" s="38">
        <f t="shared" si="6"/>
        <v>500587.52</v>
      </c>
      <c r="E121" s="38">
        <v>153899.2</v>
      </c>
      <c r="F121" s="38">
        <v>192789.12</v>
      </c>
      <c r="G121" s="38">
        <v>153899.2</v>
      </c>
    </row>
    <row r="122" spans="1:7" ht="24" customHeight="1">
      <c r="A122" s="29"/>
      <c r="B122" s="45" t="s">
        <v>38</v>
      </c>
      <c r="C122" s="38">
        <v>275000</v>
      </c>
      <c r="D122" s="38">
        <f t="shared" si="6"/>
        <v>15000</v>
      </c>
      <c r="E122" s="38">
        <v>0</v>
      </c>
      <c r="F122" s="38">
        <v>15000</v>
      </c>
      <c r="G122" s="38">
        <v>0</v>
      </c>
    </row>
    <row r="123" spans="1:7" ht="27.75" customHeight="1">
      <c r="A123" s="29"/>
      <c r="B123" s="45" t="s">
        <v>39</v>
      </c>
      <c r="C123" s="38">
        <v>111000</v>
      </c>
      <c r="D123" s="38">
        <f t="shared" si="6"/>
        <v>5000</v>
      </c>
      <c r="E123" s="38">
        <v>0</v>
      </c>
      <c r="F123" s="38">
        <v>0</v>
      </c>
      <c r="G123" s="38">
        <v>5000</v>
      </c>
    </row>
    <row r="124" spans="1:7" ht="27" customHeight="1">
      <c r="A124" s="29"/>
      <c r="B124" s="45" t="s">
        <v>40</v>
      </c>
      <c r="C124" s="38">
        <v>60000</v>
      </c>
      <c r="D124" s="38">
        <f t="shared" si="6"/>
        <v>28500</v>
      </c>
      <c r="E124" s="38">
        <v>9500</v>
      </c>
      <c r="F124" s="38">
        <v>9500</v>
      </c>
      <c r="G124" s="38">
        <v>9500</v>
      </c>
    </row>
    <row r="125" spans="1:7" ht="24.75" customHeight="1">
      <c r="A125" s="58"/>
      <c r="B125" s="60" t="s">
        <v>103</v>
      </c>
      <c r="C125" s="56">
        <v>162910</v>
      </c>
      <c r="D125" s="56">
        <f>E125+F125+G125</f>
        <v>56308.31999999999</v>
      </c>
      <c r="E125" s="56">
        <v>3567.2</v>
      </c>
      <c r="F125" s="56">
        <v>46673.92</v>
      </c>
      <c r="G125" s="56">
        <v>6067.2</v>
      </c>
    </row>
    <row r="126" spans="1:7" ht="26.25" customHeight="1" thickBot="1">
      <c r="A126" s="24"/>
      <c r="B126" s="62" t="s">
        <v>15</v>
      </c>
      <c r="C126" s="57">
        <f>SUM(C115:C125)</f>
        <v>4307560</v>
      </c>
      <c r="D126" s="57">
        <f>SUM(D115:D125)</f>
        <v>881345.84</v>
      </c>
      <c r="E126" s="57">
        <f>SUM(E115:E125)</f>
        <v>233116.40000000002</v>
      </c>
      <c r="F126" s="57">
        <f>SUM(F115:F125)</f>
        <v>348863.04</v>
      </c>
      <c r="G126" s="57">
        <f>SUM(G115:G125)</f>
        <v>299366.4</v>
      </c>
    </row>
    <row r="127" spans="1:7" ht="24" thickTop="1">
      <c r="A127" s="43">
        <v>11</v>
      </c>
      <c r="B127" s="146" t="s">
        <v>120</v>
      </c>
      <c r="C127" s="48">
        <v>1065000</v>
      </c>
      <c r="D127" s="48">
        <f>E127+F127+G127</f>
        <v>259998</v>
      </c>
      <c r="E127" s="48">
        <v>86666</v>
      </c>
      <c r="F127" s="48">
        <v>86666</v>
      </c>
      <c r="G127" s="48">
        <v>86666</v>
      </c>
    </row>
    <row r="128" spans="1:7" ht="23.25">
      <c r="A128" s="58"/>
      <c r="B128" s="60" t="s">
        <v>40</v>
      </c>
      <c r="C128" s="56">
        <v>103000</v>
      </c>
      <c r="D128" s="56">
        <f>E128+F128+G128</f>
        <v>25800</v>
      </c>
      <c r="E128" s="56">
        <v>8600</v>
      </c>
      <c r="F128" s="56">
        <v>8600</v>
      </c>
      <c r="G128" s="56">
        <v>8600</v>
      </c>
    </row>
    <row r="129" spans="1:7" ht="22.5" customHeight="1" thickBot="1">
      <c r="A129" s="29"/>
      <c r="B129" s="62" t="s">
        <v>15</v>
      </c>
      <c r="C129" s="57">
        <f>SUM(C127:C128)</f>
        <v>1168000</v>
      </c>
      <c r="D129" s="57">
        <f>SUM(D127:D128)</f>
        <v>285798</v>
      </c>
      <c r="E129" s="57">
        <f>SUM(E127:E128)</f>
        <v>95266</v>
      </c>
      <c r="F129" s="57">
        <f>SUM(F127:F128)</f>
        <v>95266</v>
      </c>
      <c r="G129" s="57">
        <f>SUM(G127:G128)</f>
        <v>95266</v>
      </c>
    </row>
    <row r="130" spans="1:7" ht="30" customHeight="1" thickTop="1">
      <c r="A130" s="43">
        <v>12</v>
      </c>
      <c r="B130" s="145" t="s">
        <v>121</v>
      </c>
      <c r="C130" s="48">
        <v>122000</v>
      </c>
      <c r="D130" s="48">
        <f>E130+F130+G130</f>
        <v>69000</v>
      </c>
      <c r="E130" s="48">
        <v>0</v>
      </c>
      <c r="F130" s="48">
        <v>32000</v>
      </c>
      <c r="G130" s="48">
        <v>37000</v>
      </c>
    </row>
    <row r="131" spans="1:7" ht="24.75" customHeight="1">
      <c r="A131" s="58"/>
      <c r="B131" s="60" t="s">
        <v>37</v>
      </c>
      <c r="C131" s="56">
        <v>4877000</v>
      </c>
      <c r="D131" s="56">
        <f>E131+F131+G131</f>
        <v>1232160</v>
      </c>
      <c r="E131" s="56">
        <v>0</v>
      </c>
      <c r="F131" s="56">
        <v>1232160</v>
      </c>
      <c r="G131" s="56">
        <v>0</v>
      </c>
    </row>
    <row r="132" spans="1:7" ht="26.25" customHeight="1" thickBot="1">
      <c r="A132" s="24"/>
      <c r="B132" s="62" t="s">
        <v>15</v>
      </c>
      <c r="C132" s="57">
        <f>SUM(C130:C131)</f>
        <v>4999000</v>
      </c>
      <c r="D132" s="57">
        <f>SUM(D130:D131)</f>
        <v>1301160</v>
      </c>
      <c r="E132" s="57">
        <f>SUM(E130:E131)</f>
        <v>0</v>
      </c>
      <c r="F132" s="57">
        <f>SUM(F130:F131)</f>
        <v>1264160</v>
      </c>
      <c r="G132" s="57">
        <f>SUM(G130:G131)</f>
        <v>37000</v>
      </c>
    </row>
    <row r="133" spans="1:7" ht="30.75" customHeight="1" thickTop="1">
      <c r="A133" s="43">
        <v>13</v>
      </c>
      <c r="B133" s="145" t="s">
        <v>122</v>
      </c>
      <c r="C133" s="48">
        <v>19000</v>
      </c>
      <c r="D133" s="48">
        <f>E133+F133+G133</f>
        <v>19000</v>
      </c>
      <c r="E133" s="48">
        <v>0</v>
      </c>
      <c r="F133" s="48">
        <v>0</v>
      </c>
      <c r="G133" s="48">
        <v>19000</v>
      </c>
    </row>
    <row r="134" spans="1:7" ht="25.5" customHeight="1">
      <c r="A134" s="29"/>
      <c r="B134" s="45" t="s">
        <v>38</v>
      </c>
      <c r="C134" s="25">
        <v>68500</v>
      </c>
      <c r="D134" s="38">
        <f>E134+G134</f>
        <v>40500</v>
      </c>
      <c r="E134" s="38">
        <v>0</v>
      </c>
      <c r="F134" s="38">
        <v>0</v>
      </c>
      <c r="G134" s="38">
        <v>40500</v>
      </c>
    </row>
    <row r="135" spans="1:7" ht="25.5" customHeight="1">
      <c r="A135" s="29"/>
      <c r="B135" s="45" t="s">
        <v>33</v>
      </c>
      <c r="C135" s="38">
        <v>1000000</v>
      </c>
      <c r="D135" s="38">
        <f>E135+F135+G135</f>
        <v>0</v>
      </c>
      <c r="E135" s="38">
        <v>0</v>
      </c>
      <c r="F135" s="38">
        <v>0</v>
      </c>
      <c r="G135" s="38">
        <v>0</v>
      </c>
    </row>
    <row r="136" spans="1:8" ht="24.75" customHeight="1">
      <c r="A136" s="29"/>
      <c r="B136" s="45" t="s">
        <v>35</v>
      </c>
      <c r="C136" s="38">
        <v>10000</v>
      </c>
      <c r="D136" s="38">
        <f>E136+F136+G136</f>
        <v>10000</v>
      </c>
      <c r="E136" s="38">
        <v>0</v>
      </c>
      <c r="F136" s="38">
        <v>0</v>
      </c>
      <c r="G136" s="38">
        <v>10000</v>
      </c>
      <c r="H136" s="20"/>
    </row>
    <row r="137" spans="1:7" ht="27" customHeight="1" thickBot="1">
      <c r="A137" s="138"/>
      <c r="B137" s="139" t="s">
        <v>47</v>
      </c>
      <c r="C137" s="140">
        <f>SUM(C133:C136)</f>
        <v>1097500</v>
      </c>
      <c r="D137" s="140">
        <f>SUM(D133:D136)</f>
        <v>69500</v>
      </c>
      <c r="E137" s="140">
        <f>SUM(E133:E148)</f>
        <v>0</v>
      </c>
      <c r="F137" s="140">
        <f>SUM(F133:F136)</f>
        <v>0</v>
      </c>
      <c r="G137" s="140">
        <f>SUM(G133:G136)</f>
        <v>69500</v>
      </c>
    </row>
    <row r="138" spans="1:7" ht="15.75" customHeight="1" thickTop="1">
      <c r="A138" s="114"/>
      <c r="B138" s="97"/>
      <c r="C138" s="55"/>
      <c r="D138" s="55"/>
      <c r="E138" s="55"/>
      <c r="F138" s="55"/>
      <c r="G138" s="55"/>
    </row>
    <row r="139" spans="1:7" ht="23.25" customHeight="1">
      <c r="A139" s="162" t="s">
        <v>110</v>
      </c>
      <c r="B139" s="162"/>
      <c r="C139" s="162"/>
      <c r="D139" s="162"/>
      <c r="E139" s="162"/>
      <c r="F139" s="162"/>
      <c r="G139" s="162"/>
    </row>
    <row r="140" spans="1:7" ht="24.75" customHeight="1">
      <c r="A140" s="30" t="s">
        <v>2</v>
      </c>
      <c r="B140" s="30" t="s">
        <v>3</v>
      </c>
      <c r="C140" s="30" t="s">
        <v>4</v>
      </c>
      <c r="D140" s="159" t="s">
        <v>14</v>
      </c>
      <c r="E140" s="160"/>
      <c r="F140" s="160"/>
      <c r="G140" s="161"/>
    </row>
    <row r="141" spans="1:7" ht="27" customHeight="1">
      <c r="A141" s="36"/>
      <c r="B141" s="36"/>
      <c r="C141" s="36"/>
      <c r="D141" s="22" t="s">
        <v>111</v>
      </c>
      <c r="E141" s="37" t="s">
        <v>16</v>
      </c>
      <c r="F141" s="37" t="s">
        <v>17</v>
      </c>
      <c r="G141" s="37" t="s">
        <v>18</v>
      </c>
    </row>
    <row r="142" spans="1:7" ht="27" customHeight="1">
      <c r="A142" s="31" t="s">
        <v>41</v>
      </c>
      <c r="B142" s="123" t="s">
        <v>57</v>
      </c>
      <c r="C142" s="66">
        <f>C137</f>
        <v>1097500</v>
      </c>
      <c r="D142" s="66">
        <f>D137</f>
        <v>69500</v>
      </c>
      <c r="E142" s="120">
        <f>E137</f>
        <v>0</v>
      </c>
      <c r="F142" s="66">
        <f>F137</f>
        <v>0</v>
      </c>
      <c r="G142" s="66">
        <f>G137</f>
        <v>69500</v>
      </c>
    </row>
    <row r="143" spans="1:7" ht="27" customHeight="1">
      <c r="A143" s="31"/>
      <c r="B143" s="151" t="s">
        <v>146</v>
      </c>
      <c r="C143" s="153">
        <v>445850</v>
      </c>
      <c r="D143" s="152">
        <v>0</v>
      </c>
      <c r="E143" s="152">
        <v>0</v>
      </c>
      <c r="F143" s="152">
        <v>0</v>
      </c>
      <c r="G143" s="152">
        <v>0</v>
      </c>
    </row>
    <row r="144" spans="1:7" ht="27" customHeight="1">
      <c r="A144" s="29"/>
      <c r="B144" s="148" t="s">
        <v>36</v>
      </c>
      <c r="C144" s="149">
        <v>22000</v>
      </c>
      <c r="D144" s="149">
        <f>E144+F144+G144</f>
        <v>0</v>
      </c>
      <c r="E144" s="141">
        <v>0</v>
      </c>
      <c r="F144" s="141">
        <v>0</v>
      </c>
      <c r="G144" s="141">
        <v>0</v>
      </c>
    </row>
    <row r="145" spans="1:7" ht="27" customHeight="1" thickBot="1">
      <c r="A145" s="43"/>
      <c r="B145" s="62" t="s">
        <v>15</v>
      </c>
      <c r="C145" s="144">
        <f>SUM(C142:C144)</f>
        <v>1565350</v>
      </c>
      <c r="D145" s="144">
        <f>SUM(D142:D144)</f>
        <v>69500</v>
      </c>
      <c r="E145" s="57">
        <f>SUM(E142:E144)</f>
        <v>0</v>
      </c>
      <c r="F145" s="57">
        <f>SUM(F142:F144)</f>
        <v>0</v>
      </c>
      <c r="G145" s="57">
        <f>SUM(G142:G144)</f>
        <v>69500</v>
      </c>
    </row>
    <row r="146" spans="1:7" ht="27" customHeight="1" thickTop="1">
      <c r="A146" s="43">
        <v>14</v>
      </c>
      <c r="B146" s="142" t="s">
        <v>141</v>
      </c>
      <c r="C146" s="143"/>
      <c r="D146" s="143">
        <f>E146+F146+G146</f>
        <v>0</v>
      </c>
      <c r="E146" s="48">
        <v>0</v>
      </c>
      <c r="F146" s="48">
        <v>0</v>
      </c>
      <c r="G146" s="48">
        <v>0</v>
      </c>
    </row>
    <row r="147" spans="1:7" ht="27" customHeight="1">
      <c r="A147" s="29"/>
      <c r="B147" s="45" t="s">
        <v>38</v>
      </c>
      <c r="C147" s="117">
        <v>40000</v>
      </c>
      <c r="D147" s="117">
        <f>-E147+G147</f>
        <v>0</v>
      </c>
      <c r="E147" s="38">
        <v>0</v>
      </c>
      <c r="F147" s="38">
        <v>0</v>
      </c>
      <c r="G147" s="38">
        <v>0</v>
      </c>
    </row>
    <row r="148" spans="1:7" ht="27" customHeight="1">
      <c r="A148" s="29"/>
      <c r="B148" s="45" t="s">
        <v>34</v>
      </c>
      <c r="C148" s="127">
        <v>50000</v>
      </c>
      <c r="D148" s="117">
        <f>E148+F148+G148</f>
        <v>0</v>
      </c>
      <c r="E148" s="38">
        <v>0</v>
      </c>
      <c r="F148" s="38">
        <v>0</v>
      </c>
      <c r="G148" s="56">
        <v>0</v>
      </c>
    </row>
    <row r="149" spans="1:7" ht="27" customHeight="1" thickBot="1">
      <c r="A149" s="29"/>
      <c r="B149" s="62" t="s">
        <v>15</v>
      </c>
      <c r="C149" s="57">
        <f>SUM(C146:C148)</f>
        <v>90000</v>
      </c>
      <c r="D149" s="57"/>
      <c r="E149" s="57">
        <f>SUM(E141:E148)</f>
        <v>0</v>
      </c>
      <c r="F149" s="57">
        <f>F147</f>
        <v>0</v>
      </c>
      <c r="G149" s="57">
        <v>0</v>
      </c>
    </row>
    <row r="150" spans="1:7" ht="29.25" customHeight="1" thickTop="1">
      <c r="A150" s="58">
        <v>15</v>
      </c>
      <c r="B150" s="67" t="s">
        <v>62</v>
      </c>
      <c r="C150" s="33">
        <v>2513800</v>
      </c>
      <c r="D150" s="33">
        <v>0</v>
      </c>
      <c r="E150" s="33">
        <v>0</v>
      </c>
      <c r="F150" s="33">
        <v>0</v>
      </c>
      <c r="G150" s="33">
        <v>0</v>
      </c>
    </row>
    <row r="151" spans="1:7" ht="29.25" customHeight="1">
      <c r="A151" s="58"/>
      <c r="B151" s="151" t="s">
        <v>38</v>
      </c>
      <c r="C151" s="152">
        <v>50900</v>
      </c>
      <c r="D151" s="153">
        <f>-E151+G151</f>
        <v>0</v>
      </c>
      <c r="E151" s="152">
        <v>0</v>
      </c>
      <c r="F151" s="152">
        <v>0</v>
      </c>
      <c r="G151" s="152">
        <v>0</v>
      </c>
    </row>
    <row r="152" spans="1:7" ht="27.75" customHeight="1" thickBot="1">
      <c r="A152" s="24"/>
      <c r="B152" s="62" t="s">
        <v>15</v>
      </c>
      <c r="C152" s="57">
        <f>SUM(C150:C151)</f>
        <v>2564700</v>
      </c>
      <c r="D152" s="57">
        <f>SUM(D150:D150)</f>
        <v>0</v>
      </c>
      <c r="E152" s="57">
        <f>SUM(E150:E150)</f>
        <v>0</v>
      </c>
      <c r="F152" s="57">
        <f>SUM(F150:F150)</f>
        <v>0</v>
      </c>
      <c r="G152" s="57">
        <f>SUM(G146:G149)</f>
        <v>0</v>
      </c>
    </row>
    <row r="153" spans="1:7" ht="33" customHeight="1" thickTop="1">
      <c r="A153" s="31">
        <v>16</v>
      </c>
      <c r="B153" s="67" t="s">
        <v>109</v>
      </c>
      <c r="C153" s="39">
        <v>2667830</v>
      </c>
      <c r="D153" s="115">
        <f>E153+F153+G153</f>
        <v>470982</v>
      </c>
      <c r="E153" s="39">
        <v>141994</v>
      </c>
      <c r="F153" s="39">
        <v>186994</v>
      </c>
      <c r="G153" s="39">
        <v>141994</v>
      </c>
    </row>
    <row r="154" spans="1:7" ht="30" customHeight="1">
      <c r="A154" s="106"/>
      <c r="B154" s="45" t="s">
        <v>42</v>
      </c>
      <c r="C154" s="38">
        <v>8571600</v>
      </c>
      <c r="D154" s="38">
        <f>E154+F154+G154</f>
        <v>2100900</v>
      </c>
      <c r="E154" s="38">
        <v>700300</v>
      </c>
      <c r="F154" s="38">
        <v>700300</v>
      </c>
      <c r="G154" s="38">
        <v>700300</v>
      </c>
    </row>
    <row r="155" spans="1:7" ht="36" customHeight="1" thickBot="1">
      <c r="A155" s="119"/>
      <c r="B155" s="62" t="s">
        <v>15</v>
      </c>
      <c r="C155" s="57">
        <f>SUM(C153:C154)</f>
        <v>11239430</v>
      </c>
      <c r="D155" s="57">
        <f>SUM(D153:D154)</f>
        <v>2571882</v>
      </c>
      <c r="E155" s="57">
        <f>SUM(E153:E154)</f>
        <v>842294</v>
      </c>
      <c r="F155" s="57">
        <f>SUM(F153:F154)</f>
        <v>887294</v>
      </c>
      <c r="G155" s="57">
        <f>SUM(G153:G154)</f>
        <v>842294</v>
      </c>
    </row>
    <row r="156" spans="1:7" ht="15" thickTop="1">
      <c r="A156" s="35"/>
      <c r="B156" s="35"/>
      <c r="C156" s="35"/>
      <c r="D156" s="35"/>
      <c r="E156" s="35"/>
      <c r="F156" s="35"/>
      <c r="G156" s="35"/>
    </row>
    <row r="157" spans="1:7" ht="14.25">
      <c r="A157" s="35"/>
      <c r="B157" s="35"/>
      <c r="C157" s="35"/>
      <c r="D157" s="35"/>
      <c r="E157" s="35"/>
      <c r="F157" s="35"/>
      <c r="G157" s="35"/>
    </row>
    <row r="158" spans="1:7" ht="14.25">
      <c r="A158" s="35"/>
      <c r="B158" s="35"/>
      <c r="C158" s="35"/>
      <c r="D158" s="35"/>
      <c r="E158" s="35"/>
      <c r="F158" s="35"/>
      <c r="G158" s="35"/>
    </row>
    <row r="159" spans="1:7" ht="14.25">
      <c r="A159" s="35"/>
      <c r="B159" s="35"/>
      <c r="C159" s="35"/>
      <c r="D159" s="35"/>
      <c r="E159" s="35"/>
      <c r="F159" s="35"/>
      <c r="G159" s="35"/>
    </row>
    <row r="160" spans="1:7" ht="14.25">
      <c r="A160" s="35"/>
      <c r="B160" s="35"/>
      <c r="C160" s="35"/>
      <c r="D160" s="35"/>
      <c r="E160" s="35"/>
      <c r="F160" s="35"/>
      <c r="G160" s="35"/>
    </row>
    <row r="161" spans="1:7" ht="14.25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39:G139"/>
    <mergeCell ref="D140:G140"/>
    <mergeCell ref="D71:G71"/>
    <mergeCell ref="A70:G70"/>
    <mergeCell ref="A104:G104"/>
    <mergeCell ref="D105:G105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3"/>
  <sheetViews>
    <sheetView view="pageBreakPreview" zoomScale="140" zoomScaleSheetLayoutView="140" workbookViewId="0" topLeftCell="A145">
      <selection activeCell="E146" sqref="E146:E149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58" t="s">
        <v>0</v>
      </c>
      <c r="B1" s="158"/>
      <c r="C1" s="158"/>
      <c r="D1" s="158"/>
      <c r="E1" s="158"/>
      <c r="F1" s="158"/>
      <c r="G1" s="158"/>
    </row>
    <row r="2" spans="1:7" ht="26.25" customHeight="1">
      <c r="A2" s="158" t="s">
        <v>1</v>
      </c>
      <c r="B2" s="158"/>
      <c r="C2" s="158"/>
      <c r="D2" s="158"/>
      <c r="E2" s="158"/>
      <c r="F2" s="158"/>
      <c r="G2" s="158"/>
    </row>
    <row r="3" spans="1:7" ht="24.75" customHeight="1">
      <c r="A3" s="158" t="s">
        <v>148</v>
      </c>
      <c r="B3" s="158"/>
      <c r="C3" s="158"/>
      <c r="D3" s="158"/>
      <c r="E3" s="158"/>
      <c r="F3" s="158"/>
      <c r="G3" s="158"/>
    </row>
    <row r="4" spans="1:7" ht="29.25" customHeight="1">
      <c r="A4" s="162" t="s">
        <v>149</v>
      </c>
      <c r="B4" s="162"/>
      <c r="C4" s="162"/>
      <c r="D4" s="162"/>
      <c r="E4" s="162"/>
      <c r="F4" s="162"/>
      <c r="G4" s="162"/>
    </row>
    <row r="5" spans="1:7" ht="26.25" customHeight="1">
      <c r="A5" s="30" t="s">
        <v>2</v>
      </c>
      <c r="B5" s="30" t="s">
        <v>3</v>
      </c>
      <c r="C5" s="30" t="s">
        <v>4</v>
      </c>
      <c r="D5" s="159" t="s">
        <v>14</v>
      </c>
      <c r="E5" s="160"/>
      <c r="F5" s="160"/>
      <c r="G5" s="161"/>
    </row>
    <row r="6" spans="1:7" ht="29.25" customHeight="1">
      <c r="A6" s="31"/>
      <c r="B6" s="31"/>
      <c r="C6" s="36"/>
      <c r="D6" s="22" t="s">
        <v>150</v>
      </c>
      <c r="E6" s="37" t="s">
        <v>81</v>
      </c>
      <c r="F6" s="37" t="s">
        <v>82</v>
      </c>
      <c r="G6" s="37" t="s">
        <v>83</v>
      </c>
    </row>
    <row r="7" spans="1:7" ht="25.5" customHeight="1">
      <c r="A7" s="28">
        <v>1</v>
      </c>
      <c r="B7" s="54" t="s">
        <v>61</v>
      </c>
      <c r="C7" s="39"/>
      <c r="D7" s="42"/>
      <c r="E7" s="42"/>
      <c r="F7" s="42"/>
      <c r="G7" s="42"/>
    </row>
    <row r="8" spans="1:8" ht="25.5" customHeight="1">
      <c r="A8" s="43"/>
      <c r="B8" s="61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1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1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1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9" t="s">
        <v>54</v>
      </c>
      <c r="C12" s="39">
        <v>1555200</v>
      </c>
      <c r="D12" s="39">
        <f t="shared" si="0"/>
        <v>388800</v>
      </c>
      <c r="E12" s="39">
        <v>129600</v>
      </c>
      <c r="F12" s="39">
        <v>129600</v>
      </c>
      <c r="G12" s="39">
        <v>129600</v>
      </c>
      <c r="I12" s="150"/>
    </row>
    <row r="13" spans="1:9" ht="25.5" customHeight="1" thickBot="1">
      <c r="A13" s="31"/>
      <c r="B13" s="62" t="s">
        <v>56</v>
      </c>
      <c r="C13" s="110">
        <f>SUM(C8:C12)</f>
        <v>2848320</v>
      </c>
      <c r="D13" s="110">
        <f t="shared" si="0"/>
        <v>712080</v>
      </c>
      <c r="E13" s="110">
        <f>SUM(E8:E12)</f>
        <v>237360</v>
      </c>
      <c r="F13" s="110">
        <f>SUM(F8:F12)</f>
        <v>237360</v>
      </c>
      <c r="G13" s="110">
        <f>SUM(G8:G12)</f>
        <v>237360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112</v>
      </c>
      <c r="C15" s="38">
        <v>4022280</v>
      </c>
      <c r="D15" s="38">
        <f aca="true" t="shared" si="1" ref="D15:D23">E15+F15+G15</f>
        <v>1005570</v>
      </c>
      <c r="E15" s="38">
        <v>335190</v>
      </c>
      <c r="F15" s="38">
        <v>335190</v>
      </c>
      <c r="G15" s="38">
        <v>335190</v>
      </c>
    </row>
    <row r="16" spans="1:7" ht="21.75" customHeight="1">
      <c r="A16" s="124"/>
      <c r="B16" s="125" t="s">
        <v>113</v>
      </c>
      <c r="C16" s="38">
        <v>246960</v>
      </c>
      <c r="D16" s="38">
        <f t="shared" si="1"/>
        <v>61740</v>
      </c>
      <c r="E16" s="38">
        <v>20580</v>
      </c>
      <c r="F16" s="38">
        <v>20580</v>
      </c>
      <c r="G16" s="38">
        <v>20580</v>
      </c>
    </row>
    <row r="17" spans="1:7" ht="22.5" customHeight="1">
      <c r="A17" s="29"/>
      <c r="B17" s="126" t="s">
        <v>33</v>
      </c>
      <c r="C17" s="38">
        <v>1514520</v>
      </c>
      <c r="D17" s="38">
        <f t="shared" si="1"/>
        <v>257070</v>
      </c>
      <c r="E17" s="38">
        <v>85690</v>
      </c>
      <c r="F17" s="38">
        <v>85690</v>
      </c>
      <c r="G17" s="38">
        <v>85690</v>
      </c>
    </row>
    <row r="18" spans="1:7" ht="21.75" customHeight="1">
      <c r="A18" s="29"/>
      <c r="B18" s="45" t="s">
        <v>35</v>
      </c>
      <c r="C18" s="38">
        <v>207720</v>
      </c>
      <c r="D18" s="38">
        <f t="shared" si="1"/>
        <v>49950</v>
      </c>
      <c r="E18" s="38">
        <v>16650</v>
      </c>
      <c r="F18" s="38">
        <v>16650</v>
      </c>
      <c r="G18" s="38">
        <v>16650</v>
      </c>
    </row>
    <row r="19" spans="1:7" ht="23.25" customHeight="1">
      <c r="A19" s="29"/>
      <c r="B19" s="45" t="s">
        <v>36</v>
      </c>
      <c r="C19" s="38">
        <v>2836600</v>
      </c>
      <c r="D19" s="38">
        <f t="shared" si="1"/>
        <v>709149</v>
      </c>
      <c r="E19" s="38">
        <v>236383</v>
      </c>
      <c r="F19" s="38">
        <v>236383</v>
      </c>
      <c r="G19" s="38">
        <v>236383</v>
      </c>
    </row>
    <row r="20" spans="1:7" ht="21" customHeight="1">
      <c r="A20" s="29"/>
      <c r="B20" s="45" t="s">
        <v>37</v>
      </c>
      <c r="C20" s="38">
        <v>1206840</v>
      </c>
      <c r="D20" s="38">
        <f t="shared" si="1"/>
        <v>150960</v>
      </c>
      <c r="E20" s="38">
        <v>50320</v>
      </c>
      <c r="F20" s="38">
        <v>50320</v>
      </c>
      <c r="G20" s="38">
        <v>50320</v>
      </c>
    </row>
    <row r="21" spans="1:7" ht="22.5" customHeight="1">
      <c r="A21" s="29"/>
      <c r="B21" s="45" t="s">
        <v>38</v>
      </c>
      <c r="C21" s="38">
        <v>1607620</v>
      </c>
      <c r="D21" s="38">
        <f t="shared" si="1"/>
        <v>335700</v>
      </c>
      <c r="E21" s="38">
        <v>111900</v>
      </c>
      <c r="F21" s="38">
        <v>111900</v>
      </c>
      <c r="G21" s="38">
        <v>111900</v>
      </c>
    </row>
    <row r="22" spans="1:7" ht="22.5" customHeight="1">
      <c r="A22" s="58"/>
      <c r="B22" s="45" t="s">
        <v>42</v>
      </c>
      <c r="C22" s="38">
        <v>430440</v>
      </c>
      <c r="D22" s="38">
        <f t="shared" si="1"/>
        <v>106530</v>
      </c>
      <c r="E22" s="38">
        <v>35510</v>
      </c>
      <c r="F22" s="38">
        <v>35510</v>
      </c>
      <c r="G22" s="38">
        <v>35510</v>
      </c>
    </row>
    <row r="23" spans="1:7" ht="22.5" customHeight="1">
      <c r="A23" s="58"/>
      <c r="B23" s="59" t="s">
        <v>103</v>
      </c>
      <c r="C23" s="33">
        <v>248100</v>
      </c>
      <c r="D23" s="33">
        <f t="shared" si="1"/>
        <v>60960</v>
      </c>
      <c r="E23" s="33">
        <v>20320</v>
      </c>
      <c r="F23" s="33">
        <v>20320</v>
      </c>
      <c r="G23" s="33">
        <v>20320</v>
      </c>
    </row>
    <row r="24" spans="1:7" ht="21" customHeight="1" thickBot="1">
      <c r="A24" s="58"/>
      <c r="B24" s="62" t="s">
        <v>15</v>
      </c>
      <c r="C24" s="57">
        <f>SUM(C15:C23)</f>
        <v>12321080</v>
      </c>
      <c r="D24" s="57">
        <f>SUM(D15:D23)</f>
        <v>2737629</v>
      </c>
      <c r="E24" s="57">
        <f>SUM(E15:E23)</f>
        <v>912543</v>
      </c>
      <c r="F24" s="57">
        <f>SUM(F15:F23)</f>
        <v>912543</v>
      </c>
      <c r="G24" s="128">
        <f>SUM(G15:G23)</f>
        <v>912543</v>
      </c>
    </row>
    <row r="25" spans="1:7" ht="23.25" customHeight="1" thickTop="1">
      <c r="A25" s="29">
        <v>3</v>
      </c>
      <c r="B25" s="47" t="s">
        <v>114</v>
      </c>
      <c r="C25" s="48">
        <v>231720</v>
      </c>
      <c r="D25" s="48">
        <f aca="true" t="shared" si="2" ref="D25:D35">E25+F25+G25</f>
        <v>57930</v>
      </c>
      <c r="E25" s="48">
        <v>19310</v>
      </c>
      <c r="F25" s="48">
        <v>19310</v>
      </c>
      <c r="G25" s="48">
        <v>19310</v>
      </c>
    </row>
    <row r="26" spans="1:7" ht="23.25">
      <c r="A26" s="29"/>
      <c r="B26" s="46" t="s">
        <v>55</v>
      </c>
      <c r="C26" s="38">
        <v>247560</v>
      </c>
      <c r="D26" s="38">
        <f t="shared" si="2"/>
        <v>59100</v>
      </c>
      <c r="E26" s="38">
        <v>19700</v>
      </c>
      <c r="F26" s="38">
        <v>19700</v>
      </c>
      <c r="G26" s="38">
        <v>19700</v>
      </c>
    </row>
    <row r="27" spans="1:7" ht="23.25">
      <c r="A27" s="29"/>
      <c r="B27" s="46" t="s">
        <v>34</v>
      </c>
      <c r="C27" s="38">
        <v>889920</v>
      </c>
      <c r="D27" s="38">
        <f t="shared" si="2"/>
        <v>222000</v>
      </c>
      <c r="E27" s="38">
        <v>74000</v>
      </c>
      <c r="F27" s="38">
        <v>74000</v>
      </c>
      <c r="G27" s="38">
        <v>74000</v>
      </c>
    </row>
    <row r="28" spans="1:7" ht="23.25">
      <c r="A28" s="29"/>
      <c r="B28" s="46" t="s">
        <v>35</v>
      </c>
      <c r="C28" s="38">
        <v>488760</v>
      </c>
      <c r="D28" s="38">
        <f t="shared" si="2"/>
        <v>120240</v>
      </c>
      <c r="E28" s="38">
        <v>40080</v>
      </c>
      <c r="F28" s="38">
        <v>40080</v>
      </c>
      <c r="G28" s="38">
        <v>40080</v>
      </c>
    </row>
    <row r="29" spans="1:7" ht="21.75" customHeight="1">
      <c r="A29" s="29"/>
      <c r="B29" s="53" t="s">
        <v>36</v>
      </c>
      <c r="C29" s="56">
        <v>250840</v>
      </c>
      <c r="D29" s="56">
        <f t="shared" si="2"/>
        <v>62709</v>
      </c>
      <c r="E29" s="56">
        <v>20903</v>
      </c>
      <c r="F29" s="56">
        <v>20903</v>
      </c>
      <c r="G29" s="56">
        <v>20903</v>
      </c>
    </row>
    <row r="30" spans="1:7" ht="22.5" customHeight="1" thickBot="1">
      <c r="A30" s="58"/>
      <c r="B30" s="62" t="s">
        <v>15</v>
      </c>
      <c r="C30" s="57">
        <f>SUM(C25:C29)</f>
        <v>2108800</v>
      </c>
      <c r="D30" s="57">
        <f t="shared" si="2"/>
        <v>521979</v>
      </c>
      <c r="E30" s="57">
        <f>SUM(E25:E29)</f>
        <v>173993</v>
      </c>
      <c r="F30" s="57">
        <f>SUM(F25:F29)</f>
        <v>173993</v>
      </c>
      <c r="G30" s="57">
        <f>SUM(G25:G29)</f>
        <v>173993</v>
      </c>
    </row>
    <row r="31" spans="1:7" ht="24" thickTop="1">
      <c r="A31" s="29">
        <v>4</v>
      </c>
      <c r="B31" s="52" t="s">
        <v>115</v>
      </c>
      <c r="C31" s="33">
        <v>643870</v>
      </c>
      <c r="D31" s="33">
        <f t="shared" si="2"/>
        <v>160967.49</v>
      </c>
      <c r="E31" s="33">
        <v>53655.83</v>
      </c>
      <c r="F31" s="33">
        <v>53655.83</v>
      </c>
      <c r="G31" s="33">
        <v>53655.83</v>
      </c>
    </row>
    <row r="32" spans="1:7" ht="21" customHeight="1">
      <c r="A32" s="29"/>
      <c r="B32" s="45" t="s">
        <v>55</v>
      </c>
      <c r="C32" s="38">
        <v>857740</v>
      </c>
      <c r="D32" s="38">
        <f t="shared" si="2"/>
        <v>214435</v>
      </c>
      <c r="E32" s="38">
        <v>71479</v>
      </c>
      <c r="F32" s="38">
        <v>71478</v>
      </c>
      <c r="G32" s="38">
        <v>71478</v>
      </c>
    </row>
    <row r="33" spans="1:7" ht="20.25" customHeight="1">
      <c r="A33" s="29"/>
      <c r="B33" s="45" t="s">
        <v>33</v>
      </c>
      <c r="C33" s="38">
        <v>406200</v>
      </c>
      <c r="D33" s="38">
        <f t="shared" si="2"/>
        <v>101550</v>
      </c>
      <c r="E33" s="38">
        <v>33850</v>
      </c>
      <c r="F33" s="38">
        <v>33850</v>
      </c>
      <c r="G33" s="38">
        <v>33850</v>
      </c>
    </row>
    <row r="34" spans="1:7" ht="23.25">
      <c r="A34" s="31"/>
      <c r="B34" s="59" t="s">
        <v>34</v>
      </c>
      <c r="C34" s="33">
        <v>780060</v>
      </c>
      <c r="D34" s="33">
        <f t="shared" si="2"/>
        <v>195015</v>
      </c>
      <c r="E34" s="33">
        <v>65005</v>
      </c>
      <c r="F34" s="33">
        <v>65005</v>
      </c>
      <c r="G34" s="33">
        <v>65005</v>
      </c>
    </row>
    <row r="35" spans="1:7" ht="24" thickBot="1">
      <c r="A35" s="27"/>
      <c r="B35" s="62" t="s">
        <v>47</v>
      </c>
      <c r="C35" s="57">
        <f>SUM(C31:C34)</f>
        <v>2687870</v>
      </c>
      <c r="D35" s="57">
        <f t="shared" si="2"/>
        <v>671967.49</v>
      </c>
      <c r="E35" s="57">
        <f>SUM(E31:E34)</f>
        <v>223989.83000000002</v>
      </c>
      <c r="F35" s="57">
        <f>SUM(F31:F34)</f>
        <v>223988.83000000002</v>
      </c>
      <c r="G35" s="57">
        <f>SUM(G31:G34)</f>
        <v>223988.83000000002</v>
      </c>
    </row>
    <row r="36" spans="1:7" ht="4.5" customHeight="1" thickTop="1">
      <c r="A36" s="34"/>
      <c r="B36" s="97"/>
      <c r="C36" s="55"/>
      <c r="D36" s="55"/>
      <c r="E36" s="55"/>
      <c r="F36" s="55"/>
      <c r="G36" s="55"/>
    </row>
    <row r="37" spans="1:7" ht="21.75" customHeight="1">
      <c r="A37" s="162" t="s">
        <v>58</v>
      </c>
      <c r="B37" s="162"/>
      <c r="C37" s="162"/>
      <c r="D37" s="162"/>
      <c r="E37" s="162"/>
      <c r="F37" s="162"/>
      <c r="G37" s="162"/>
    </row>
    <row r="38" spans="1:7" ht="27" customHeight="1">
      <c r="A38" s="30" t="s">
        <v>2</v>
      </c>
      <c r="B38" s="30" t="s">
        <v>3</v>
      </c>
      <c r="C38" s="30" t="s">
        <v>4</v>
      </c>
      <c r="D38" s="159" t="s">
        <v>14</v>
      </c>
      <c r="E38" s="160"/>
      <c r="F38" s="160"/>
      <c r="G38" s="161"/>
    </row>
    <row r="39" spans="1:7" ht="27.75" customHeight="1">
      <c r="A39" s="36"/>
      <c r="B39" s="36"/>
      <c r="C39" s="36"/>
      <c r="D39" s="22" t="s">
        <v>150</v>
      </c>
      <c r="E39" s="37" t="s">
        <v>81</v>
      </c>
      <c r="F39" s="37" t="s">
        <v>82</v>
      </c>
      <c r="G39" s="37" t="s">
        <v>83</v>
      </c>
    </row>
    <row r="40" spans="1:7" ht="27" customHeight="1">
      <c r="A40" s="43"/>
      <c r="B40" s="63" t="s">
        <v>57</v>
      </c>
      <c r="C40" s="66">
        <f>C35</f>
        <v>2687870</v>
      </c>
      <c r="D40" s="66">
        <f>D35</f>
        <v>671967.49</v>
      </c>
      <c r="E40" s="66">
        <f>E35</f>
        <v>223989.83000000002</v>
      </c>
      <c r="F40" s="66">
        <f>F35</f>
        <v>223988.83000000002</v>
      </c>
      <c r="G40" s="66">
        <f>G35</f>
        <v>223988.83000000002</v>
      </c>
    </row>
    <row r="41" spans="1:7" ht="26.25" customHeight="1">
      <c r="A41" s="43"/>
      <c r="B41" s="45" t="s">
        <v>37</v>
      </c>
      <c r="C41" s="117">
        <v>162840</v>
      </c>
      <c r="D41" s="117">
        <f aca="true" t="shared" si="3" ref="D41:D47">E41+F41+G41</f>
        <v>34230</v>
      </c>
      <c r="E41" s="117">
        <v>11410</v>
      </c>
      <c r="F41" s="117">
        <v>11410</v>
      </c>
      <c r="G41" s="117">
        <v>11410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273600</v>
      </c>
      <c r="D43" s="38">
        <f t="shared" si="3"/>
        <v>68400</v>
      </c>
      <c r="E43" s="38">
        <v>22800</v>
      </c>
      <c r="F43" s="38">
        <v>22800</v>
      </c>
      <c r="G43" s="38">
        <v>22800</v>
      </c>
    </row>
    <row r="44" spans="1:7" ht="26.25" customHeight="1">
      <c r="A44" s="29"/>
      <c r="B44" s="45" t="s">
        <v>38</v>
      </c>
      <c r="C44" s="38">
        <v>587010</v>
      </c>
      <c r="D44" s="38">
        <f t="shared" si="3"/>
        <v>146760</v>
      </c>
      <c r="E44" s="38">
        <v>48920</v>
      </c>
      <c r="F44" s="38">
        <v>48920</v>
      </c>
      <c r="G44" s="38">
        <v>48920</v>
      </c>
    </row>
    <row r="45" spans="1:7" ht="26.25" customHeight="1">
      <c r="A45" s="29"/>
      <c r="B45" s="46" t="s">
        <v>39</v>
      </c>
      <c r="C45" s="38">
        <v>155500</v>
      </c>
      <c r="D45" s="38">
        <f t="shared" si="3"/>
        <v>39090</v>
      </c>
      <c r="E45" s="38">
        <v>13030</v>
      </c>
      <c r="F45" s="38">
        <v>13030</v>
      </c>
      <c r="G45" s="38">
        <v>13030</v>
      </c>
    </row>
    <row r="46" spans="1:7" ht="25.5" customHeight="1">
      <c r="A46" s="29"/>
      <c r="B46" s="59" t="s">
        <v>103</v>
      </c>
      <c r="C46" s="33">
        <v>138580</v>
      </c>
      <c r="D46" s="33">
        <f t="shared" si="3"/>
        <v>34914</v>
      </c>
      <c r="E46" s="33">
        <v>11638</v>
      </c>
      <c r="F46" s="33">
        <v>11638</v>
      </c>
      <c r="G46" s="33">
        <v>11638</v>
      </c>
    </row>
    <row r="47" spans="1:7" ht="26.25" customHeight="1">
      <c r="A47" s="29"/>
      <c r="B47" s="151" t="s">
        <v>40</v>
      </c>
      <c r="C47" s="152">
        <v>108000</v>
      </c>
      <c r="D47" s="152">
        <f t="shared" si="3"/>
        <v>27000</v>
      </c>
      <c r="E47" s="152">
        <v>9000</v>
      </c>
      <c r="F47" s="152">
        <v>9000</v>
      </c>
      <c r="G47" s="152">
        <v>9000</v>
      </c>
    </row>
    <row r="48" spans="1:7" ht="24" thickBot="1">
      <c r="A48" s="29"/>
      <c r="B48" s="62" t="s">
        <v>15</v>
      </c>
      <c r="C48" s="57">
        <f>SUM(C40:C47)</f>
        <v>4221400</v>
      </c>
      <c r="D48" s="57">
        <f>SUM(D40:D47)</f>
        <v>1049361.49</v>
      </c>
      <c r="E48" s="57">
        <f>SUM(E40:E47)</f>
        <v>349787.83</v>
      </c>
      <c r="F48" s="57">
        <f>SUM(F40:F47)</f>
        <v>349786.83</v>
      </c>
      <c r="G48" s="57">
        <f>SUM(G40:G47)</f>
        <v>349786.83</v>
      </c>
    </row>
    <row r="49" spans="1:7" ht="26.25" customHeight="1" thickTop="1">
      <c r="A49" s="31">
        <v>5</v>
      </c>
      <c r="B49" s="64" t="s">
        <v>79</v>
      </c>
      <c r="C49" s="33">
        <v>138000</v>
      </c>
      <c r="D49" s="33">
        <f>E49+F49+G49</f>
        <v>34500</v>
      </c>
      <c r="E49" s="33">
        <v>11500</v>
      </c>
      <c r="F49" s="33">
        <v>11500</v>
      </c>
      <c r="G49" s="33">
        <v>11500</v>
      </c>
    </row>
    <row r="50" spans="1:7" ht="23.25">
      <c r="A50" s="29"/>
      <c r="B50" s="45" t="s">
        <v>33</v>
      </c>
      <c r="C50" s="38">
        <v>85200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85200</v>
      </c>
      <c r="D51" s="38">
        <f>E51+F51+G51</f>
        <v>21300</v>
      </c>
      <c r="E51" s="38">
        <v>7100</v>
      </c>
      <c r="F51" s="38">
        <v>7100</v>
      </c>
      <c r="G51" s="38">
        <v>7100</v>
      </c>
    </row>
    <row r="52" spans="1:7" ht="26.25" customHeight="1">
      <c r="A52" s="29"/>
      <c r="B52" s="45" t="s">
        <v>42</v>
      </c>
      <c r="C52" s="38">
        <v>14340</v>
      </c>
      <c r="D52" s="38">
        <f>E52+F52+G52</f>
        <v>3975</v>
      </c>
      <c r="E52" s="38">
        <v>1325</v>
      </c>
      <c r="F52" s="38">
        <v>1325</v>
      </c>
      <c r="G52" s="38">
        <v>1325</v>
      </c>
    </row>
    <row r="53" spans="1:7" ht="27" customHeight="1">
      <c r="A53" s="29"/>
      <c r="B53" s="60" t="s">
        <v>38</v>
      </c>
      <c r="C53" s="56">
        <v>109200</v>
      </c>
      <c r="D53" s="56">
        <f>E53+F53+G53</f>
        <v>16800</v>
      </c>
      <c r="E53" s="56">
        <v>5600</v>
      </c>
      <c r="F53" s="56">
        <v>5600</v>
      </c>
      <c r="G53" s="56">
        <v>5600</v>
      </c>
    </row>
    <row r="54" spans="1:7" ht="27" customHeight="1" thickBot="1">
      <c r="A54" s="29"/>
      <c r="B54" s="62" t="s">
        <v>15</v>
      </c>
      <c r="C54" s="57">
        <f>SUM(C49:C53)</f>
        <v>431940</v>
      </c>
      <c r="D54" s="57">
        <f>SUM(D49:D53)</f>
        <v>96375</v>
      </c>
      <c r="E54" s="57">
        <f>SUM(E49:E53)</f>
        <v>32125</v>
      </c>
      <c r="F54" s="57">
        <f>SUM(F49:F53)</f>
        <v>32125</v>
      </c>
      <c r="G54" s="57">
        <f>SUM(G49:G53)</f>
        <v>32125</v>
      </c>
    </row>
    <row r="55" spans="1:7" ht="26.25" customHeight="1" thickTop="1">
      <c r="A55" s="29"/>
      <c r="B55" s="61" t="s">
        <v>105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8"/>
      <c r="B56" s="45" t="s">
        <v>107</v>
      </c>
      <c r="C56" s="38">
        <v>85200</v>
      </c>
      <c r="D56" s="38">
        <f>E56+F56+G56</f>
        <v>16800</v>
      </c>
      <c r="E56" s="38">
        <v>5600</v>
      </c>
      <c r="F56" s="38">
        <v>5600</v>
      </c>
      <c r="G56" s="38">
        <v>5600</v>
      </c>
    </row>
    <row r="57" spans="1:7" ht="26.25" customHeight="1">
      <c r="A57" s="58"/>
      <c r="B57" s="45" t="s">
        <v>106</v>
      </c>
      <c r="C57" s="38">
        <v>101100</v>
      </c>
      <c r="D57" s="38">
        <f>E57+F57+G57</f>
        <v>25275</v>
      </c>
      <c r="E57" s="38">
        <v>8425</v>
      </c>
      <c r="F57" s="38">
        <v>8425</v>
      </c>
      <c r="G57" s="38">
        <v>8425</v>
      </c>
    </row>
    <row r="58" spans="1:7" ht="26.25" customHeight="1">
      <c r="A58" s="58"/>
      <c r="B58" s="45" t="s">
        <v>108</v>
      </c>
      <c r="C58" s="38">
        <v>103200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8"/>
      <c r="B59" s="59" t="s">
        <v>138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8"/>
      <c r="B60" s="62" t="s">
        <v>15</v>
      </c>
      <c r="C60" s="57">
        <f>SUM(C55:C59)</f>
        <v>553500</v>
      </c>
      <c r="D60" s="57">
        <f>SUM(D55:D59)</f>
        <v>118875</v>
      </c>
      <c r="E60" s="57">
        <f>SUM(E55:E59)</f>
        <v>39625</v>
      </c>
      <c r="F60" s="57">
        <f>SUM(F55:F59)</f>
        <v>39625</v>
      </c>
      <c r="G60" s="57">
        <f>SUM(G55:G59)</f>
        <v>39625</v>
      </c>
    </row>
    <row r="61" spans="1:7" ht="26.25" customHeight="1" thickTop="1">
      <c r="A61" s="29">
        <v>6</v>
      </c>
      <c r="B61" s="64" t="s">
        <v>80</v>
      </c>
      <c r="C61" s="33">
        <v>21480</v>
      </c>
      <c r="D61" s="33">
        <f aca="true" t="shared" si="4" ref="D61:D68">E61+F61+G61</f>
        <v>4296</v>
      </c>
      <c r="E61" s="33">
        <v>1432</v>
      </c>
      <c r="F61" s="33">
        <v>1432</v>
      </c>
      <c r="G61" s="33">
        <v>1432</v>
      </c>
    </row>
    <row r="62" spans="1:7" ht="24" thickBot="1">
      <c r="A62" s="31"/>
      <c r="B62" s="62" t="s">
        <v>15</v>
      </c>
      <c r="C62" s="57">
        <f>SUM(C61:C61)</f>
        <v>21480</v>
      </c>
      <c r="D62" s="57">
        <f t="shared" si="4"/>
        <v>4296</v>
      </c>
      <c r="E62" s="57">
        <f>SUM(E61:E61)</f>
        <v>1432</v>
      </c>
      <c r="F62" s="57">
        <f>SUM(F61:F61)</f>
        <v>1432</v>
      </c>
      <c r="G62" s="57">
        <f>SUM(G61:G61)</f>
        <v>1432</v>
      </c>
    </row>
    <row r="63" spans="1:7" ht="27" customHeight="1" thickTop="1">
      <c r="A63" s="29">
        <v>7</v>
      </c>
      <c r="B63" s="68" t="s">
        <v>116</v>
      </c>
      <c r="C63" s="69">
        <v>76470</v>
      </c>
      <c r="D63" s="69">
        <f t="shared" si="4"/>
        <v>19117.5</v>
      </c>
      <c r="E63" s="69">
        <v>6372.5</v>
      </c>
      <c r="F63" s="69">
        <v>6372.5</v>
      </c>
      <c r="G63" s="69">
        <v>6372.5</v>
      </c>
    </row>
    <row r="64" spans="1:7" ht="24" customHeight="1">
      <c r="A64" s="43"/>
      <c r="B64" s="61" t="s">
        <v>55</v>
      </c>
      <c r="C64" s="48">
        <v>110400</v>
      </c>
      <c r="D64" s="48">
        <f t="shared" si="4"/>
        <v>27600</v>
      </c>
      <c r="E64" s="48">
        <v>9200</v>
      </c>
      <c r="F64" s="48">
        <v>9200</v>
      </c>
      <c r="G64" s="48">
        <v>9200</v>
      </c>
    </row>
    <row r="65" spans="1:7" ht="23.25" customHeight="1">
      <c r="A65" s="29"/>
      <c r="B65" s="45" t="s">
        <v>33</v>
      </c>
      <c r="C65" s="38">
        <v>32640</v>
      </c>
      <c r="D65" s="38">
        <f t="shared" si="4"/>
        <v>8160</v>
      </c>
      <c r="E65" s="38">
        <v>2720</v>
      </c>
      <c r="F65" s="38">
        <v>2720</v>
      </c>
      <c r="G65" s="38">
        <v>2720</v>
      </c>
    </row>
    <row r="66" spans="1:7" ht="20.25" customHeight="1">
      <c r="A66" s="29"/>
      <c r="B66" s="45" t="s">
        <v>34</v>
      </c>
      <c r="C66" s="38">
        <v>96000</v>
      </c>
      <c r="D66" s="38">
        <f t="shared" si="4"/>
        <v>24000</v>
      </c>
      <c r="E66" s="38">
        <v>8000</v>
      </c>
      <c r="F66" s="38">
        <v>8000</v>
      </c>
      <c r="G66" s="38">
        <v>8000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48000</v>
      </c>
      <c r="D68" s="38">
        <f t="shared" si="4"/>
        <v>12000</v>
      </c>
      <c r="E68" s="38">
        <v>4000</v>
      </c>
      <c r="F68" s="38">
        <v>4000</v>
      </c>
      <c r="G68" s="38">
        <v>4000</v>
      </c>
    </row>
    <row r="69" spans="1:7" ht="26.25" customHeight="1" thickBot="1">
      <c r="A69" s="116"/>
      <c r="B69" s="62" t="s">
        <v>47</v>
      </c>
      <c r="C69" s="57">
        <f>SUM(C63:C68)</f>
        <v>375510</v>
      </c>
      <c r="D69" s="57">
        <f>SUM(D63:D68)</f>
        <v>93877.5</v>
      </c>
      <c r="E69" s="57">
        <f>SUM(E63:E68)</f>
        <v>31292.5</v>
      </c>
      <c r="F69" s="57">
        <f>SUM(F63:F68)</f>
        <v>31292.5</v>
      </c>
      <c r="G69" s="57">
        <f>SUM(G63:G68)</f>
        <v>31292.5</v>
      </c>
    </row>
    <row r="70" spans="1:7" ht="24.75" customHeight="1" thickTop="1">
      <c r="A70" s="162" t="s">
        <v>48</v>
      </c>
      <c r="B70" s="162"/>
      <c r="C70" s="162"/>
      <c r="D70" s="162"/>
      <c r="E70" s="162"/>
      <c r="F70" s="162"/>
      <c r="G70" s="162"/>
    </row>
    <row r="71" spans="1:7" ht="27.75" customHeight="1">
      <c r="A71" s="30" t="s">
        <v>2</v>
      </c>
      <c r="B71" s="30" t="s">
        <v>3</v>
      </c>
      <c r="C71" s="30" t="s">
        <v>4</v>
      </c>
      <c r="D71" s="159" t="s">
        <v>14</v>
      </c>
      <c r="E71" s="160"/>
      <c r="F71" s="160"/>
      <c r="G71" s="161"/>
    </row>
    <row r="72" spans="1:7" ht="26.25" customHeight="1">
      <c r="A72" s="36"/>
      <c r="B72" s="36"/>
      <c r="C72" s="36"/>
      <c r="D72" s="22" t="s">
        <v>150</v>
      </c>
      <c r="E72" s="37" t="s">
        <v>81</v>
      </c>
      <c r="F72" s="37" t="s">
        <v>82</v>
      </c>
      <c r="G72" s="37" t="s">
        <v>83</v>
      </c>
    </row>
    <row r="73" spans="1:7" ht="26.25" customHeight="1">
      <c r="A73" s="31"/>
      <c r="B73" s="97" t="s">
        <v>57</v>
      </c>
      <c r="C73" s="121">
        <f>C69</f>
        <v>375510</v>
      </c>
      <c r="D73" s="66">
        <f>D69</f>
        <v>93877.5</v>
      </c>
      <c r="E73" s="66">
        <f>E69</f>
        <v>31292.5</v>
      </c>
      <c r="F73" s="66">
        <f>F69</f>
        <v>31292.5</v>
      </c>
      <c r="G73" s="66">
        <f>G69</f>
        <v>31292.5</v>
      </c>
    </row>
    <row r="74" spans="1:7" ht="26.25" customHeight="1">
      <c r="A74" s="29"/>
      <c r="B74" s="45" t="s">
        <v>38</v>
      </c>
      <c r="C74" s="38">
        <v>64380</v>
      </c>
      <c r="D74" s="38">
        <f>E74+F74+G74</f>
        <v>12915</v>
      </c>
      <c r="E74" s="38">
        <v>4305</v>
      </c>
      <c r="F74" s="38">
        <v>4305</v>
      </c>
      <c r="G74" s="38">
        <v>4305</v>
      </c>
    </row>
    <row r="75" spans="1:7" ht="26.25" customHeight="1">
      <c r="A75" s="29"/>
      <c r="B75" s="46" t="s">
        <v>39</v>
      </c>
      <c r="C75" s="38">
        <v>9510</v>
      </c>
      <c r="D75" s="38">
        <f>E75+F75+G75</f>
        <v>765</v>
      </c>
      <c r="E75" s="38">
        <v>255</v>
      </c>
      <c r="F75" s="38">
        <v>255</v>
      </c>
      <c r="G75" s="38">
        <v>255</v>
      </c>
    </row>
    <row r="76" spans="1:7" ht="26.25" customHeight="1">
      <c r="A76" s="29"/>
      <c r="B76" s="46" t="s">
        <v>37</v>
      </c>
      <c r="C76" s="38">
        <v>24000</v>
      </c>
      <c r="D76" s="38">
        <f>E76+F76+G76</f>
        <v>6000</v>
      </c>
      <c r="E76" s="38">
        <v>2000</v>
      </c>
      <c r="F76" s="38">
        <v>2000</v>
      </c>
      <c r="G76" s="38">
        <v>2000</v>
      </c>
    </row>
    <row r="77" spans="1:8" ht="26.25" customHeight="1">
      <c r="A77" s="29"/>
      <c r="B77" s="45" t="s">
        <v>103</v>
      </c>
      <c r="C77" s="38">
        <v>19720</v>
      </c>
      <c r="D77" s="38">
        <f>E77+F77+G77</f>
        <v>6000</v>
      </c>
      <c r="E77" s="38">
        <v>2000</v>
      </c>
      <c r="F77" s="38">
        <v>2000</v>
      </c>
      <c r="G77" s="38">
        <v>2000</v>
      </c>
      <c r="H77" s="20"/>
    </row>
    <row r="78" spans="1:8" ht="26.25" customHeight="1">
      <c r="A78" s="31"/>
      <c r="B78" s="59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2" t="s">
        <v>15</v>
      </c>
      <c r="C79" s="57">
        <f>SUM(C73:C78)</f>
        <v>505120</v>
      </c>
      <c r="D79" s="57">
        <f>SUM(D73:D78)</f>
        <v>122557.5</v>
      </c>
      <c r="E79" s="57">
        <f>SUM(E73:E78)</f>
        <v>40852.5</v>
      </c>
      <c r="F79" s="57">
        <f>SUM(F73:F78)</f>
        <v>40852.5</v>
      </c>
      <c r="G79" s="57">
        <f>SUM(G73:G78)</f>
        <v>40852.5</v>
      </c>
    </row>
    <row r="80" spans="1:7" ht="27.75" customHeight="1" thickTop="1">
      <c r="A80" s="43">
        <v>8</v>
      </c>
      <c r="B80" s="47" t="s">
        <v>117</v>
      </c>
      <c r="C80" s="48">
        <v>305000</v>
      </c>
      <c r="D80" s="48">
        <f aca="true" t="shared" si="5" ref="D80:D89">E80+F80+G80</f>
        <v>75000</v>
      </c>
      <c r="E80" s="48">
        <v>24000</v>
      </c>
      <c r="F80" s="48">
        <v>27000</v>
      </c>
      <c r="G80" s="48">
        <v>24000</v>
      </c>
    </row>
    <row r="81" spans="1:7" ht="26.25" customHeight="1">
      <c r="A81" s="29"/>
      <c r="B81" s="45" t="s">
        <v>55</v>
      </c>
      <c r="C81" s="38">
        <v>30000</v>
      </c>
      <c r="D81" s="38">
        <f t="shared" si="5"/>
        <v>0</v>
      </c>
      <c r="E81" s="38">
        <v>0</v>
      </c>
      <c r="F81" s="38">
        <v>0</v>
      </c>
      <c r="G81" s="38">
        <v>0</v>
      </c>
    </row>
    <row r="82" spans="1:7" ht="24.75" customHeight="1">
      <c r="A82" s="29"/>
      <c r="B82" s="45" t="s">
        <v>33</v>
      </c>
      <c r="C82" s="38">
        <v>96000</v>
      </c>
      <c r="D82" s="38">
        <f t="shared" si="5"/>
        <v>15000</v>
      </c>
      <c r="E82" s="38">
        <v>5000</v>
      </c>
      <c r="F82" s="38">
        <v>5000</v>
      </c>
      <c r="G82" s="38">
        <v>5000</v>
      </c>
    </row>
    <row r="83" spans="1:7" ht="24.75" customHeight="1">
      <c r="A83" s="29"/>
      <c r="B83" s="45" t="s">
        <v>34</v>
      </c>
      <c r="C83" s="38">
        <v>225000</v>
      </c>
      <c r="D83" s="38">
        <f t="shared" si="5"/>
        <v>52500</v>
      </c>
      <c r="E83" s="38">
        <v>17500</v>
      </c>
      <c r="F83" s="38">
        <v>17500</v>
      </c>
      <c r="G83" s="38">
        <v>17500</v>
      </c>
    </row>
    <row r="84" spans="1:7" ht="27" customHeight="1">
      <c r="A84" s="31"/>
      <c r="B84" s="59" t="s">
        <v>35</v>
      </c>
      <c r="C84" s="38">
        <v>16800</v>
      </c>
      <c r="D84" s="38">
        <f t="shared" si="5"/>
        <v>5600</v>
      </c>
      <c r="E84" s="38">
        <v>3200</v>
      </c>
      <c r="F84" s="38">
        <v>1200</v>
      </c>
      <c r="G84" s="38">
        <v>1200</v>
      </c>
    </row>
    <row r="85" spans="1:7" ht="26.25" customHeight="1">
      <c r="A85" s="29"/>
      <c r="B85" s="45" t="s">
        <v>36</v>
      </c>
      <c r="C85" s="44">
        <v>146000</v>
      </c>
      <c r="D85" s="44">
        <f t="shared" si="5"/>
        <v>54000</v>
      </c>
      <c r="E85" s="38">
        <v>3000</v>
      </c>
      <c r="F85" s="38">
        <v>25500</v>
      </c>
      <c r="G85" s="38">
        <v>25500</v>
      </c>
    </row>
    <row r="86" spans="1:7" ht="28.5" customHeight="1">
      <c r="A86" s="29"/>
      <c r="B86" s="45" t="s">
        <v>37</v>
      </c>
      <c r="C86" s="44">
        <v>62200</v>
      </c>
      <c r="D86" s="44">
        <f t="shared" si="5"/>
        <v>13000</v>
      </c>
      <c r="E86" s="38">
        <v>3500</v>
      </c>
      <c r="F86" s="38">
        <v>6000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14000</v>
      </c>
      <c r="E87" s="38">
        <v>5000</v>
      </c>
      <c r="F87" s="38">
        <v>5000</v>
      </c>
      <c r="G87" s="38">
        <v>4000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0</v>
      </c>
      <c r="E88" s="44">
        <v>0</v>
      </c>
      <c r="F88" s="38">
        <v>0</v>
      </c>
      <c r="G88" s="38">
        <v>0</v>
      </c>
    </row>
    <row r="89" spans="1:7" ht="26.25" customHeight="1">
      <c r="A89" s="29"/>
      <c r="B89" s="60" t="s">
        <v>40</v>
      </c>
      <c r="C89" s="56">
        <v>24000</v>
      </c>
      <c r="D89" s="56">
        <f t="shared" si="5"/>
        <v>6000</v>
      </c>
      <c r="E89" s="56">
        <v>2000</v>
      </c>
      <c r="F89" s="56">
        <v>2000</v>
      </c>
      <c r="G89" s="56">
        <v>2000</v>
      </c>
    </row>
    <row r="90" spans="1:7" ht="26.25" customHeight="1">
      <c r="A90" s="29"/>
      <c r="B90" s="45" t="s">
        <v>103</v>
      </c>
      <c r="C90" s="38">
        <v>15000</v>
      </c>
      <c r="D90" s="44">
        <v>0</v>
      </c>
      <c r="E90" s="44">
        <v>0</v>
      </c>
      <c r="F90" s="38">
        <v>0</v>
      </c>
      <c r="G90" s="44">
        <v>0</v>
      </c>
    </row>
    <row r="91" spans="1:7" ht="26.25" customHeight="1">
      <c r="A91" s="29"/>
      <c r="B91" s="59" t="s">
        <v>42</v>
      </c>
      <c r="C91" s="33">
        <v>13600</v>
      </c>
      <c r="D91" s="39">
        <f>E91+F91+G91</f>
        <v>6800</v>
      </c>
      <c r="E91" s="39">
        <v>6800</v>
      </c>
      <c r="F91" s="33">
        <v>0</v>
      </c>
      <c r="G91" s="39">
        <v>0</v>
      </c>
    </row>
    <row r="92" spans="1:7" ht="25.5" customHeight="1" thickBot="1">
      <c r="A92" s="29"/>
      <c r="B92" s="62" t="s">
        <v>15</v>
      </c>
      <c r="C92" s="57">
        <f>SUM(C80:C91)</f>
        <v>1069800</v>
      </c>
      <c r="D92" s="57">
        <f>SUM(D80:D91)</f>
        <v>241900</v>
      </c>
      <c r="E92" s="57">
        <f>SUM(E80:E91)</f>
        <v>70000</v>
      </c>
      <c r="F92" s="57">
        <f>SUM(F80:F91)</f>
        <v>89200</v>
      </c>
      <c r="G92" s="57">
        <f>SUM(G80:G91)</f>
        <v>82700</v>
      </c>
    </row>
    <row r="93" spans="1:7" ht="27.75" customHeight="1" thickTop="1">
      <c r="A93" s="29">
        <v>9</v>
      </c>
      <c r="B93" s="65" t="s">
        <v>118</v>
      </c>
      <c r="C93" s="48">
        <v>1200000</v>
      </c>
      <c r="D93" s="48">
        <f aca="true" t="shared" si="6" ref="D93:D101">E93+F93+G93</f>
        <v>223499.9</v>
      </c>
      <c r="E93" s="48">
        <v>47833.3</v>
      </c>
      <c r="F93" s="48">
        <v>37833.3</v>
      </c>
      <c r="G93" s="48">
        <v>137833.3</v>
      </c>
    </row>
    <row r="94" spans="1:7" ht="24" customHeight="1">
      <c r="A94" s="29"/>
      <c r="B94" s="45" t="s">
        <v>55</v>
      </c>
      <c r="C94" s="38">
        <v>160000</v>
      </c>
      <c r="D94" s="38">
        <f t="shared" si="6"/>
        <v>21000</v>
      </c>
      <c r="E94" s="38">
        <v>0</v>
      </c>
      <c r="F94" s="38">
        <v>1000</v>
      </c>
      <c r="G94" s="38">
        <v>20000</v>
      </c>
    </row>
    <row r="95" spans="1:7" ht="19.5" customHeight="1">
      <c r="A95" s="29"/>
      <c r="B95" s="45" t="s">
        <v>33</v>
      </c>
      <c r="C95" s="38">
        <v>1080000</v>
      </c>
      <c r="D95" s="38">
        <f t="shared" si="6"/>
        <v>295400</v>
      </c>
      <c r="E95" s="38">
        <v>70200</v>
      </c>
      <c r="F95" s="38">
        <v>105000</v>
      </c>
      <c r="G95" s="38">
        <v>120200</v>
      </c>
    </row>
    <row r="96" spans="1:7" ht="21" customHeight="1">
      <c r="A96" s="29"/>
      <c r="B96" s="45" t="s">
        <v>34</v>
      </c>
      <c r="C96" s="38">
        <v>1890000</v>
      </c>
      <c r="D96" s="38">
        <f t="shared" si="6"/>
        <v>466190</v>
      </c>
      <c r="E96" s="38">
        <v>160721</v>
      </c>
      <c r="F96" s="38">
        <v>144748</v>
      </c>
      <c r="G96" s="38">
        <v>160721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1000</v>
      </c>
      <c r="E97" s="38">
        <v>1000</v>
      </c>
      <c r="F97" s="38">
        <v>0</v>
      </c>
      <c r="G97" s="38">
        <v>0</v>
      </c>
    </row>
    <row r="98" spans="1:7" ht="25.5" customHeight="1">
      <c r="A98" s="29"/>
      <c r="B98" s="45" t="s">
        <v>36</v>
      </c>
      <c r="C98" s="38">
        <v>655500</v>
      </c>
      <c r="D98" s="38">
        <f t="shared" si="6"/>
        <v>181373</v>
      </c>
      <c r="E98" s="38">
        <v>56791</v>
      </c>
      <c r="F98" s="38">
        <v>61791</v>
      </c>
      <c r="G98" s="38">
        <v>62791</v>
      </c>
    </row>
    <row r="99" spans="1:7" ht="21.75" customHeight="1">
      <c r="A99" s="29"/>
      <c r="B99" s="45" t="s">
        <v>37</v>
      </c>
      <c r="C99" s="38">
        <v>450000</v>
      </c>
      <c r="D99" s="38">
        <f t="shared" si="6"/>
        <v>103200</v>
      </c>
      <c r="E99" s="38">
        <v>34400</v>
      </c>
      <c r="F99" s="38">
        <v>34400</v>
      </c>
      <c r="G99" s="38">
        <v>34400</v>
      </c>
    </row>
    <row r="100" spans="1:7" ht="24" customHeight="1">
      <c r="A100" s="29"/>
      <c r="B100" s="45" t="s">
        <v>38</v>
      </c>
      <c r="C100" s="38">
        <v>665000</v>
      </c>
      <c r="D100" s="38">
        <f t="shared" si="6"/>
        <v>220000</v>
      </c>
      <c r="E100" s="38">
        <v>88500</v>
      </c>
      <c r="F100" s="38">
        <v>19000</v>
      </c>
      <c r="G100" s="38">
        <v>112500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121000</v>
      </c>
      <c r="E101" s="38">
        <v>41000</v>
      </c>
      <c r="F101" s="38">
        <v>40000</v>
      </c>
      <c r="G101" s="38">
        <v>40000</v>
      </c>
    </row>
    <row r="102" spans="1:7" ht="24.75" customHeight="1" thickBot="1">
      <c r="A102" s="138"/>
      <c r="B102" s="139" t="s">
        <v>47</v>
      </c>
      <c r="C102" s="140">
        <f>SUM(C93:C101)</f>
        <v>6620500</v>
      </c>
      <c r="D102" s="140">
        <f>SUM(D93:D101)</f>
        <v>1632662.9</v>
      </c>
      <c r="E102" s="140">
        <f>SUM(E93:E101)</f>
        <v>500445.3</v>
      </c>
      <c r="F102" s="140">
        <f>SUM(F93:F101)</f>
        <v>443772.3</v>
      </c>
      <c r="G102" s="140">
        <f>SUM(G93:G101)</f>
        <v>688445.3</v>
      </c>
    </row>
    <row r="103" spans="1:7" ht="4.5" customHeight="1" thickTop="1">
      <c r="A103" s="114"/>
      <c r="B103" s="97"/>
      <c r="C103" s="55"/>
      <c r="D103" s="55"/>
      <c r="E103" s="55"/>
      <c r="F103" s="55"/>
      <c r="G103" s="55"/>
    </row>
    <row r="104" spans="1:7" ht="20.25" customHeight="1">
      <c r="A104" s="162" t="s">
        <v>59</v>
      </c>
      <c r="B104" s="162"/>
      <c r="C104" s="162"/>
      <c r="D104" s="162"/>
      <c r="E104" s="162"/>
      <c r="F104" s="162"/>
      <c r="G104" s="162"/>
    </row>
    <row r="105" spans="1:7" ht="23.25">
      <c r="A105" s="30" t="s">
        <v>2</v>
      </c>
      <c r="B105" s="30" t="s">
        <v>3</v>
      </c>
      <c r="C105" s="30" t="s">
        <v>4</v>
      </c>
      <c r="D105" s="159" t="s">
        <v>14</v>
      </c>
      <c r="E105" s="160"/>
      <c r="F105" s="160"/>
      <c r="G105" s="161"/>
    </row>
    <row r="106" spans="1:7" ht="23.25">
      <c r="A106" s="36"/>
      <c r="B106" s="36"/>
      <c r="C106" s="36"/>
      <c r="D106" s="22" t="s">
        <v>150</v>
      </c>
      <c r="E106" s="37" t="s">
        <v>81</v>
      </c>
      <c r="F106" s="37" t="s">
        <v>82</v>
      </c>
      <c r="G106" s="37" t="s">
        <v>83</v>
      </c>
    </row>
    <row r="107" spans="1:7" ht="20.25" customHeight="1">
      <c r="A107" s="31"/>
      <c r="B107" s="97" t="s">
        <v>57</v>
      </c>
      <c r="C107" s="66">
        <f>C102</f>
        <v>6620500</v>
      </c>
      <c r="D107" s="66">
        <f>D102</f>
        <v>1632662.9</v>
      </c>
      <c r="E107" s="66">
        <f>E102</f>
        <v>500445.3</v>
      </c>
      <c r="F107" s="66">
        <f>F102</f>
        <v>443772.3</v>
      </c>
      <c r="G107" s="66">
        <f>G102</f>
        <v>688445.3</v>
      </c>
    </row>
    <row r="108" spans="1:7" ht="23.25">
      <c r="A108" s="29"/>
      <c r="B108" s="45" t="s">
        <v>40</v>
      </c>
      <c r="C108" s="38">
        <v>82000</v>
      </c>
      <c r="D108" s="38">
        <f>E108+F108+G108</f>
        <v>24000</v>
      </c>
      <c r="E108" s="38">
        <v>6000</v>
      </c>
      <c r="F108" s="38">
        <v>14000</v>
      </c>
      <c r="G108" s="38">
        <v>4000</v>
      </c>
    </row>
    <row r="109" spans="1:7" ht="23.25">
      <c r="A109" s="29"/>
      <c r="B109" s="60" t="s">
        <v>101</v>
      </c>
      <c r="C109" s="38">
        <v>150000</v>
      </c>
      <c r="D109" s="38">
        <f>E108:E109+F109+G109</f>
        <v>40000</v>
      </c>
      <c r="E109" s="38">
        <v>30000</v>
      </c>
      <c r="F109" s="38">
        <v>10000</v>
      </c>
      <c r="G109" s="38"/>
    </row>
    <row r="110" spans="1:7" ht="23.25">
      <c r="A110" s="29"/>
      <c r="B110" s="60" t="s">
        <v>102</v>
      </c>
      <c r="C110" s="38">
        <v>230000</v>
      </c>
      <c r="D110" s="38">
        <f>E110+F110+G110</f>
        <v>0</v>
      </c>
      <c r="E110" s="38">
        <v>0</v>
      </c>
      <c r="F110" s="38">
        <v>0</v>
      </c>
      <c r="G110" s="38">
        <v>0</v>
      </c>
    </row>
    <row r="111" spans="1:7" ht="23.25">
      <c r="A111" s="29"/>
      <c r="B111" s="60" t="s">
        <v>103</v>
      </c>
      <c r="C111" s="38">
        <v>206800</v>
      </c>
      <c r="D111" s="38">
        <f>E111+F111+G111</f>
        <v>40840</v>
      </c>
      <c r="E111" s="38">
        <v>16760</v>
      </c>
      <c r="F111" s="38">
        <v>11200</v>
      </c>
      <c r="G111" s="38">
        <v>12880</v>
      </c>
    </row>
    <row r="112" spans="1:7" ht="23.25">
      <c r="A112" s="29"/>
      <c r="B112" s="60" t="s">
        <v>139</v>
      </c>
      <c r="C112" s="38">
        <v>96000</v>
      </c>
      <c r="D112" s="38">
        <f>E112+F112+G112</f>
        <v>24000</v>
      </c>
      <c r="E112" s="38">
        <v>8000</v>
      </c>
      <c r="F112" s="38">
        <v>8000</v>
      </c>
      <c r="G112" s="38">
        <v>8000</v>
      </c>
    </row>
    <row r="113" spans="1:7" ht="23.25">
      <c r="A113" s="58"/>
      <c r="B113" s="137" t="s">
        <v>140</v>
      </c>
      <c r="C113" s="39">
        <v>495000</v>
      </c>
      <c r="D113" s="33">
        <f>E113+F113+G113</f>
        <v>317800</v>
      </c>
      <c r="E113" s="39">
        <v>203000</v>
      </c>
      <c r="F113" s="39">
        <v>33800</v>
      </c>
      <c r="G113" s="39">
        <v>81000</v>
      </c>
    </row>
    <row r="114" spans="1:7" ht="24" thickBot="1">
      <c r="A114" s="29"/>
      <c r="B114" s="62" t="s">
        <v>15</v>
      </c>
      <c r="C114" s="57">
        <f>SUM(C107:C113)</f>
        <v>7880300</v>
      </c>
      <c r="D114" s="57">
        <f>SUM(D107:D113)</f>
        <v>2079302.9</v>
      </c>
      <c r="E114" s="57">
        <f>SUM(E107:E113)</f>
        <v>764205.3</v>
      </c>
      <c r="F114" s="57">
        <f>SUM(F107:F113)</f>
        <v>520772.3</v>
      </c>
      <c r="G114" s="57">
        <f>SUM(G107:G113)</f>
        <v>794325.3</v>
      </c>
    </row>
    <row r="115" spans="1:7" ht="25.5" customHeight="1" thickTop="1">
      <c r="A115" s="43">
        <v>10</v>
      </c>
      <c r="B115" s="122" t="s">
        <v>119</v>
      </c>
      <c r="C115" s="38">
        <v>830000</v>
      </c>
      <c r="D115" s="38">
        <f aca="true" t="shared" si="7" ref="D115:D125">E115+F115+G115</f>
        <v>197500</v>
      </c>
      <c r="E115" s="38">
        <v>64500</v>
      </c>
      <c r="F115" s="38">
        <v>66500</v>
      </c>
      <c r="G115" s="38">
        <v>66500</v>
      </c>
    </row>
    <row r="116" spans="1:7" ht="19.5" customHeight="1">
      <c r="A116" s="29"/>
      <c r="B116" s="45" t="s">
        <v>55</v>
      </c>
      <c r="C116" s="38">
        <v>130000</v>
      </c>
      <c r="D116" s="38">
        <f t="shared" si="7"/>
        <v>55000</v>
      </c>
      <c r="E116" s="38">
        <v>20000</v>
      </c>
      <c r="F116" s="38">
        <v>25000</v>
      </c>
      <c r="G116" s="38">
        <v>10000</v>
      </c>
    </row>
    <row r="117" spans="1:7" ht="22.5" customHeight="1">
      <c r="A117" s="29"/>
      <c r="B117" s="45" t="s">
        <v>33</v>
      </c>
      <c r="C117" s="38">
        <v>193000</v>
      </c>
      <c r="D117" s="38">
        <f t="shared" si="7"/>
        <v>79209</v>
      </c>
      <c r="E117" s="38">
        <v>12650</v>
      </c>
      <c r="F117" s="38">
        <v>55900</v>
      </c>
      <c r="G117" s="38">
        <v>10659</v>
      </c>
    </row>
    <row r="118" spans="1:7" ht="22.5" customHeight="1">
      <c r="A118" s="29"/>
      <c r="B118" s="45" t="s">
        <v>34</v>
      </c>
      <c r="C118" s="38">
        <v>140000</v>
      </c>
      <c r="D118" s="38">
        <f t="shared" si="7"/>
        <v>41000</v>
      </c>
      <c r="E118" s="38">
        <v>11000</v>
      </c>
      <c r="F118" s="38">
        <v>30000</v>
      </c>
      <c r="G118" s="38">
        <v>0</v>
      </c>
    </row>
    <row r="119" spans="1:7" ht="21.75" customHeight="1">
      <c r="A119" s="29"/>
      <c r="B119" s="45" t="s">
        <v>35</v>
      </c>
      <c r="C119" s="38">
        <v>155000</v>
      </c>
      <c r="D119" s="38">
        <f t="shared" si="7"/>
        <v>10000</v>
      </c>
      <c r="E119" s="38">
        <v>10000</v>
      </c>
      <c r="F119" s="38">
        <v>0</v>
      </c>
      <c r="G119" s="38">
        <v>0</v>
      </c>
    </row>
    <row r="120" spans="1:7" ht="26.25" customHeight="1">
      <c r="A120" s="29"/>
      <c r="B120" s="45" t="s">
        <v>36</v>
      </c>
      <c r="C120" s="38">
        <v>120000</v>
      </c>
      <c r="D120" s="38">
        <f t="shared" si="7"/>
        <v>39750</v>
      </c>
      <c r="E120" s="38">
        <v>15750</v>
      </c>
      <c r="F120" s="38">
        <v>14750</v>
      </c>
      <c r="G120" s="38">
        <v>9250</v>
      </c>
    </row>
    <row r="121" spans="1:7" ht="24.75" customHeight="1">
      <c r="A121" s="29"/>
      <c r="B121" s="45" t="s">
        <v>37</v>
      </c>
      <c r="C121" s="38">
        <v>2130650</v>
      </c>
      <c r="D121" s="38">
        <f t="shared" si="7"/>
        <v>504149.69999999995</v>
      </c>
      <c r="E121" s="38">
        <v>161594.16</v>
      </c>
      <c r="F121" s="38">
        <v>162399.2</v>
      </c>
      <c r="G121" s="38">
        <v>180156.34</v>
      </c>
    </row>
    <row r="122" spans="1:7" ht="24" customHeight="1">
      <c r="A122" s="29"/>
      <c r="B122" s="45" t="s">
        <v>38</v>
      </c>
      <c r="C122" s="38">
        <v>275000</v>
      </c>
      <c r="D122" s="38">
        <f t="shared" si="7"/>
        <v>15480</v>
      </c>
      <c r="E122" s="38">
        <v>13480</v>
      </c>
      <c r="F122" s="38">
        <v>2000</v>
      </c>
      <c r="G122" s="38">
        <v>0</v>
      </c>
    </row>
    <row r="123" spans="1:7" ht="27.75" customHeight="1">
      <c r="A123" s="29"/>
      <c r="B123" s="45" t="s">
        <v>39</v>
      </c>
      <c r="C123" s="38">
        <v>111000</v>
      </c>
      <c r="D123" s="38">
        <f t="shared" si="7"/>
        <v>5000</v>
      </c>
      <c r="E123" s="38">
        <v>0</v>
      </c>
      <c r="F123" s="38">
        <v>0</v>
      </c>
      <c r="G123" s="38">
        <v>5000</v>
      </c>
    </row>
    <row r="124" spans="1:7" ht="27" customHeight="1">
      <c r="A124" s="29"/>
      <c r="B124" s="45" t="s">
        <v>40</v>
      </c>
      <c r="C124" s="38">
        <v>60000</v>
      </c>
      <c r="D124" s="38">
        <f t="shared" si="7"/>
        <v>28500</v>
      </c>
      <c r="E124" s="38">
        <v>9500</v>
      </c>
      <c r="F124" s="38">
        <v>9500</v>
      </c>
      <c r="G124" s="38">
        <v>9500</v>
      </c>
    </row>
    <row r="125" spans="1:7" ht="24.75" customHeight="1">
      <c r="A125" s="58"/>
      <c r="B125" s="60" t="s">
        <v>103</v>
      </c>
      <c r="C125" s="56">
        <v>162910</v>
      </c>
      <c r="D125" s="56">
        <f t="shared" si="7"/>
        <v>22639.51</v>
      </c>
      <c r="E125" s="56">
        <v>3745.6</v>
      </c>
      <c r="F125" s="56">
        <v>13317.2</v>
      </c>
      <c r="G125" s="56">
        <v>5576.71</v>
      </c>
    </row>
    <row r="126" spans="1:7" ht="26.25" customHeight="1" thickBot="1">
      <c r="A126" s="24"/>
      <c r="B126" s="62" t="s">
        <v>15</v>
      </c>
      <c r="C126" s="57">
        <f>SUM(C115:C125)</f>
        <v>4307560</v>
      </c>
      <c r="D126" s="57">
        <f>SUM(D115:D125)</f>
        <v>998228.21</v>
      </c>
      <c r="E126" s="57">
        <f>SUM(E115:E125)</f>
        <v>322219.76</v>
      </c>
      <c r="F126" s="57">
        <f>SUM(F115:F125)</f>
        <v>379366.4</v>
      </c>
      <c r="G126" s="57">
        <f>SUM(G115:G125)</f>
        <v>296642.05</v>
      </c>
    </row>
    <row r="127" spans="1:7" ht="24" thickTop="1">
      <c r="A127" s="43">
        <v>11</v>
      </c>
      <c r="B127" s="146" t="s">
        <v>120</v>
      </c>
      <c r="C127" s="48">
        <v>1065000</v>
      </c>
      <c r="D127" s="48">
        <f>E127+F127+G127</f>
        <v>259998</v>
      </c>
      <c r="E127" s="48">
        <v>86666</v>
      </c>
      <c r="F127" s="48">
        <v>86666</v>
      </c>
      <c r="G127" s="48">
        <v>86666</v>
      </c>
    </row>
    <row r="128" spans="1:7" ht="23.25">
      <c r="A128" s="58"/>
      <c r="B128" s="60" t="s">
        <v>40</v>
      </c>
      <c r="C128" s="56">
        <v>103000</v>
      </c>
      <c r="D128" s="56">
        <f>E128+F128+G128</f>
        <v>25800</v>
      </c>
      <c r="E128" s="56">
        <v>8600</v>
      </c>
      <c r="F128" s="56">
        <v>8600</v>
      </c>
      <c r="G128" s="56">
        <v>8600</v>
      </c>
    </row>
    <row r="129" spans="1:7" ht="22.5" customHeight="1" thickBot="1">
      <c r="A129" s="29"/>
      <c r="B129" s="62" t="s">
        <v>15</v>
      </c>
      <c r="C129" s="57">
        <f>SUM(C127:C128)</f>
        <v>1168000</v>
      </c>
      <c r="D129" s="57">
        <f>SUM(D127:D128)</f>
        <v>285798</v>
      </c>
      <c r="E129" s="57">
        <f>SUM(E127:E128)</f>
        <v>95266</v>
      </c>
      <c r="F129" s="57">
        <f>SUM(F127:F128)</f>
        <v>95266</v>
      </c>
      <c r="G129" s="57">
        <f>SUM(G127:G128)</f>
        <v>95266</v>
      </c>
    </row>
    <row r="130" spans="1:7" ht="30" customHeight="1" thickTop="1">
      <c r="A130" s="43">
        <v>12</v>
      </c>
      <c r="B130" s="145" t="s">
        <v>121</v>
      </c>
      <c r="C130" s="48">
        <v>122000</v>
      </c>
      <c r="D130" s="48">
        <f>E130+F130+G130</f>
        <v>37000</v>
      </c>
      <c r="E130" s="48">
        <v>0</v>
      </c>
      <c r="F130" s="48">
        <v>32000</v>
      </c>
      <c r="G130" s="48">
        <v>5000</v>
      </c>
    </row>
    <row r="131" spans="1:7" ht="24.75" customHeight="1">
      <c r="A131" s="58"/>
      <c r="B131" s="60" t="s">
        <v>37</v>
      </c>
      <c r="C131" s="56">
        <v>4877000</v>
      </c>
      <c r="D131" s="56">
        <f>E131+F131+G131</f>
        <v>1183840</v>
      </c>
      <c r="E131" s="56">
        <v>1183840</v>
      </c>
      <c r="F131" s="56">
        <v>0</v>
      </c>
      <c r="G131" s="56">
        <v>0</v>
      </c>
    </row>
    <row r="132" spans="1:7" ht="26.25" customHeight="1" thickBot="1">
      <c r="A132" s="24"/>
      <c r="B132" s="62" t="s">
        <v>15</v>
      </c>
      <c r="C132" s="57">
        <f>SUM(C130:C131)</f>
        <v>4999000</v>
      </c>
      <c r="D132" s="57">
        <f>SUM(D130:D131)</f>
        <v>1220840</v>
      </c>
      <c r="E132" s="57">
        <f>SUM(E130:E131)</f>
        <v>1183840</v>
      </c>
      <c r="F132" s="57">
        <f>SUM(F130:F131)</f>
        <v>32000</v>
      </c>
      <c r="G132" s="57">
        <f>SUM(G130:G131)</f>
        <v>5000</v>
      </c>
    </row>
    <row r="133" spans="1:7" ht="30.75" customHeight="1" thickTop="1">
      <c r="A133" s="43">
        <v>13</v>
      </c>
      <c r="B133" s="145" t="s">
        <v>122</v>
      </c>
      <c r="C133" s="48">
        <v>19000</v>
      </c>
      <c r="D133" s="48">
        <f>E133+F133+G133</f>
        <v>0</v>
      </c>
      <c r="E133" s="48">
        <v>0</v>
      </c>
      <c r="F133" s="48">
        <v>0</v>
      </c>
      <c r="G133" s="48">
        <v>0</v>
      </c>
    </row>
    <row r="134" spans="1:7" ht="25.5" customHeight="1">
      <c r="A134" s="29"/>
      <c r="B134" s="45" t="s">
        <v>38</v>
      </c>
      <c r="C134" s="25">
        <v>68500</v>
      </c>
      <c r="D134" s="38">
        <f>E134+G134</f>
        <v>473850</v>
      </c>
      <c r="E134" s="38">
        <v>28000</v>
      </c>
      <c r="F134" s="38">
        <v>0</v>
      </c>
      <c r="G134" s="38">
        <v>445850</v>
      </c>
    </row>
    <row r="135" spans="1:7" ht="25.5" customHeight="1">
      <c r="A135" s="29"/>
      <c r="B135" s="45" t="s">
        <v>33</v>
      </c>
      <c r="C135" s="38">
        <v>1000000</v>
      </c>
      <c r="D135" s="38">
        <f>E135+F135+G135</f>
        <v>100000</v>
      </c>
      <c r="E135" s="38">
        <v>100000</v>
      </c>
      <c r="F135" s="38">
        <v>0</v>
      </c>
      <c r="G135" s="38">
        <v>0</v>
      </c>
    </row>
    <row r="136" spans="1:8" ht="24.75" customHeight="1">
      <c r="A136" s="29"/>
      <c r="B136" s="45" t="s">
        <v>35</v>
      </c>
      <c r="C136" s="38">
        <v>10000</v>
      </c>
      <c r="D136" s="38">
        <f>E136+F136+G136</f>
        <v>10000</v>
      </c>
      <c r="E136" s="38">
        <v>0</v>
      </c>
      <c r="F136" s="38">
        <v>0</v>
      </c>
      <c r="G136" s="38">
        <v>10000</v>
      </c>
      <c r="H136" s="20"/>
    </row>
    <row r="137" spans="1:7" ht="27" customHeight="1" thickBot="1">
      <c r="A137" s="138"/>
      <c r="B137" s="139" t="s">
        <v>47</v>
      </c>
      <c r="C137" s="140">
        <f>SUM(C133:C136)</f>
        <v>1097500</v>
      </c>
      <c r="D137" s="140">
        <f>SUM(D133:D136)</f>
        <v>583850</v>
      </c>
      <c r="E137" s="140">
        <f>SUM(E133:E136)</f>
        <v>128000</v>
      </c>
      <c r="F137" s="140">
        <f>SUM(F133:F136)</f>
        <v>0</v>
      </c>
      <c r="G137" s="140">
        <f>SUM(G133:G136)</f>
        <v>455850</v>
      </c>
    </row>
    <row r="138" spans="1:7" ht="15.75" customHeight="1" thickTop="1">
      <c r="A138" s="114"/>
      <c r="B138" s="97"/>
      <c r="C138" s="55"/>
      <c r="D138" s="55"/>
      <c r="E138" s="55"/>
      <c r="F138" s="55"/>
      <c r="G138" s="55"/>
    </row>
    <row r="139" spans="1:7" ht="23.25" customHeight="1">
      <c r="A139" s="162" t="s">
        <v>110</v>
      </c>
      <c r="B139" s="162"/>
      <c r="C139" s="162"/>
      <c r="D139" s="162"/>
      <c r="E139" s="162"/>
      <c r="F139" s="162"/>
      <c r="G139" s="162"/>
    </row>
    <row r="140" spans="1:7" ht="24.75" customHeight="1">
      <c r="A140" s="30" t="s">
        <v>2</v>
      </c>
      <c r="B140" s="30" t="s">
        <v>3</v>
      </c>
      <c r="C140" s="30" t="s">
        <v>4</v>
      </c>
      <c r="D140" s="159" t="s">
        <v>14</v>
      </c>
      <c r="E140" s="160"/>
      <c r="F140" s="160"/>
      <c r="G140" s="161"/>
    </row>
    <row r="141" spans="1:7" ht="27" customHeight="1">
      <c r="A141" s="36"/>
      <c r="B141" s="36"/>
      <c r="C141" s="36"/>
      <c r="D141" s="22" t="s">
        <v>150</v>
      </c>
      <c r="E141" s="37" t="s">
        <v>81</v>
      </c>
      <c r="F141" s="37" t="s">
        <v>82</v>
      </c>
      <c r="G141" s="37" t="s">
        <v>83</v>
      </c>
    </row>
    <row r="142" spans="1:7" ht="27" customHeight="1">
      <c r="A142" s="31"/>
      <c r="B142" s="123" t="s">
        <v>57</v>
      </c>
      <c r="C142" s="66">
        <f>C137</f>
        <v>1097500</v>
      </c>
      <c r="D142" s="66">
        <f>D137</f>
        <v>583850</v>
      </c>
      <c r="E142" s="120">
        <f>E137</f>
        <v>128000</v>
      </c>
      <c r="F142" s="66">
        <f>F137</f>
        <v>0</v>
      </c>
      <c r="G142" s="66">
        <f>G137</f>
        <v>455850</v>
      </c>
    </row>
    <row r="143" spans="1:7" ht="27" customHeight="1">
      <c r="A143" s="31"/>
      <c r="B143" s="147" t="s">
        <v>146</v>
      </c>
      <c r="C143" s="66">
        <v>445850</v>
      </c>
      <c r="D143" s="66"/>
      <c r="E143" s="120"/>
      <c r="F143" s="66"/>
      <c r="G143" s="66"/>
    </row>
    <row r="144" spans="1:7" ht="27" customHeight="1">
      <c r="A144" s="29"/>
      <c r="B144" s="148" t="s">
        <v>36</v>
      </c>
      <c r="C144" s="149">
        <v>22000</v>
      </c>
      <c r="D144" s="149">
        <f>E144+F144+G144</f>
        <v>0</v>
      </c>
      <c r="E144" s="141">
        <v>0</v>
      </c>
      <c r="F144" s="141">
        <v>0</v>
      </c>
      <c r="G144" s="141">
        <v>0</v>
      </c>
    </row>
    <row r="145" spans="1:7" ht="27" customHeight="1" thickBot="1">
      <c r="A145" s="43"/>
      <c r="B145" s="62" t="s">
        <v>15</v>
      </c>
      <c r="C145" s="144">
        <f>SUM(C142:C144)</f>
        <v>1565350</v>
      </c>
      <c r="D145" s="144">
        <f>SUM(D142:D144)</f>
        <v>583850</v>
      </c>
      <c r="E145" s="57">
        <f>SUM(E142:E144)</f>
        <v>128000</v>
      </c>
      <c r="F145" s="57">
        <f>SUM(F142:F144)</f>
        <v>0</v>
      </c>
      <c r="G145" s="57">
        <f>SUM(G142:G144)</f>
        <v>455850</v>
      </c>
    </row>
    <row r="146" spans="1:7" ht="27" customHeight="1" thickTop="1">
      <c r="A146" s="43">
        <v>14</v>
      </c>
      <c r="B146" s="142" t="s">
        <v>141</v>
      </c>
      <c r="C146" s="143"/>
      <c r="D146" s="143">
        <f>E146+F146+G146</f>
        <v>0</v>
      </c>
      <c r="E146" s="48">
        <v>0</v>
      </c>
      <c r="F146" s="48">
        <v>0</v>
      </c>
      <c r="G146" s="48">
        <v>0</v>
      </c>
    </row>
    <row r="147" spans="1:7" ht="27" customHeight="1">
      <c r="A147" s="29"/>
      <c r="B147" s="45" t="s">
        <v>38</v>
      </c>
      <c r="C147" s="117">
        <v>40000</v>
      </c>
      <c r="D147" s="117">
        <f>-E147+G147</f>
        <v>0</v>
      </c>
      <c r="E147" s="38">
        <v>0</v>
      </c>
      <c r="F147" s="38">
        <v>0</v>
      </c>
      <c r="G147" s="38">
        <v>0</v>
      </c>
    </row>
    <row r="148" spans="1:7" ht="27" customHeight="1">
      <c r="A148" s="29"/>
      <c r="B148" s="45" t="s">
        <v>34</v>
      </c>
      <c r="C148" s="127">
        <v>50000</v>
      </c>
      <c r="D148" s="117">
        <f>E148+F148+G148</f>
        <v>50000</v>
      </c>
      <c r="E148" s="38">
        <v>0</v>
      </c>
      <c r="F148" s="38">
        <v>0</v>
      </c>
      <c r="G148" s="38">
        <v>50000</v>
      </c>
    </row>
    <row r="149" spans="1:7" ht="27" customHeight="1" thickBot="1">
      <c r="A149" s="29"/>
      <c r="B149" s="62" t="s">
        <v>15</v>
      </c>
      <c r="C149" s="57">
        <f>SUM(C146:C148)</f>
        <v>90000</v>
      </c>
      <c r="D149" s="57">
        <f>SUM(D146:D148)</f>
        <v>50000</v>
      </c>
      <c r="E149" s="57">
        <f>SUM(E146:E148)</f>
        <v>0</v>
      </c>
      <c r="F149" s="57">
        <f>F147</f>
        <v>0</v>
      </c>
      <c r="G149" s="57">
        <f>SUM(G146:G148)</f>
        <v>50000</v>
      </c>
    </row>
    <row r="150" spans="1:7" ht="29.25" customHeight="1" thickTop="1">
      <c r="A150" s="58">
        <v>15</v>
      </c>
      <c r="B150" s="67" t="s">
        <v>62</v>
      </c>
      <c r="C150" s="33">
        <v>2513800</v>
      </c>
      <c r="D150" s="33">
        <f>E150+G150</f>
        <v>502000</v>
      </c>
      <c r="E150" s="33">
        <v>0</v>
      </c>
      <c r="F150" s="33">
        <v>0</v>
      </c>
      <c r="G150" s="33">
        <v>502000</v>
      </c>
    </row>
    <row r="151" spans="1:8" ht="29.25" customHeight="1">
      <c r="A151" s="58"/>
      <c r="B151" s="45" t="s">
        <v>38</v>
      </c>
      <c r="C151" s="33">
        <v>50900</v>
      </c>
      <c r="D151" s="33">
        <f>E151+F151+G151</f>
        <v>0</v>
      </c>
      <c r="E151" s="33">
        <v>0</v>
      </c>
      <c r="F151" s="33">
        <v>0</v>
      </c>
      <c r="G151" s="33">
        <v>0</v>
      </c>
      <c r="H151" s="20">
        <f>SUM(D151:G151)</f>
        <v>0</v>
      </c>
    </row>
    <row r="152" spans="1:7" ht="27.75" customHeight="1" thickBot="1">
      <c r="A152" s="24"/>
      <c r="B152" s="62" t="s">
        <v>15</v>
      </c>
      <c r="C152" s="57">
        <f>SUM(C150:C151)</f>
        <v>2564700</v>
      </c>
      <c r="D152" s="57">
        <f>SUM(D150:D150)</f>
        <v>502000</v>
      </c>
      <c r="E152" s="57">
        <f>SUM(E150:E150)</f>
        <v>0</v>
      </c>
      <c r="F152" s="57">
        <f>SUM(F150:F150)</f>
        <v>0</v>
      </c>
      <c r="G152" s="57">
        <f>SUM(G150:G150)</f>
        <v>502000</v>
      </c>
    </row>
    <row r="153" spans="1:7" ht="33" customHeight="1" thickTop="1">
      <c r="A153" s="31">
        <v>16</v>
      </c>
      <c r="B153" s="67" t="s">
        <v>109</v>
      </c>
      <c r="C153" s="39">
        <v>2667830</v>
      </c>
      <c r="D153" s="115">
        <f>E153+F153+G153</f>
        <v>470982</v>
      </c>
      <c r="E153" s="39">
        <v>141994</v>
      </c>
      <c r="F153" s="39">
        <v>186994</v>
      </c>
      <c r="G153" s="39">
        <v>141994</v>
      </c>
    </row>
    <row r="154" spans="1:7" ht="30" customHeight="1">
      <c r="A154" s="106"/>
      <c r="B154" s="45" t="s">
        <v>42</v>
      </c>
      <c r="C154" s="38">
        <v>8571600</v>
      </c>
      <c r="D154" s="38">
        <f>E154+F154+G154</f>
        <v>2200900</v>
      </c>
      <c r="E154" s="38">
        <v>700300</v>
      </c>
      <c r="F154" s="38">
        <v>700300</v>
      </c>
      <c r="G154" s="38">
        <v>800300</v>
      </c>
    </row>
    <row r="155" spans="1:7" ht="36" customHeight="1" thickBot="1">
      <c r="A155" s="119"/>
      <c r="B155" s="62" t="s">
        <v>15</v>
      </c>
      <c r="C155" s="57">
        <f>SUM(C153:C154)</f>
        <v>11239430</v>
      </c>
      <c r="D155" s="57">
        <f>SUM(D153:D154)</f>
        <v>2671882</v>
      </c>
      <c r="E155" s="57">
        <f>SUM(E153:E154)</f>
        <v>842294</v>
      </c>
      <c r="F155" s="57">
        <f>SUM(F153:F154)</f>
        <v>887294</v>
      </c>
      <c r="G155" s="57">
        <f>SUM(G153:G154)</f>
        <v>942294</v>
      </c>
    </row>
    <row r="156" spans="1:7" ht="15" thickTop="1">
      <c r="A156" s="35"/>
      <c r="B156" s="35"/>
      <c r="C156" s="35"/>
      <c r="D156" s="35"/>
      <c r="E156" s="35"/>
      <c r="F156" s="35"/>
      <c r="G156" s="35"/>
    </row>
    <row r="157" spans="1:7" ht="14.25">
      <c r="A157" s="35"/>
      <c r="B157" s="35"/>
      <c r="C157" s="35"/>
      <c r="D157" s="35"/>
      <c r="E157" s="35"/>
      <c r="F157" s="35"/>
      <c r="G157" s="35"/>
    </row>
    <row r="158" spans="1:7" ht="14.25">
      <c r="A158" s="35"/>
      <c r="B158" s="35"/>
      <c r="C158" s="35"/>
      <c r="D158" s="35"/>
      <c r="E158" s="35"/>
      <c r="F158" s="35"/>
      <c r="G158" s="35"/>
    </row>
    <row r="159" spans="1:7" ht="14.25">
      <c r="A159" s="35"/>
      <c r="B159" s="35"/>
      <c r="C159" s="35"/>
      <c r="D159" s="35"/>
      <c r="E159" s="35"/>
      <c r="F159" s="35"/>
      <c r="G159" s="35"/>
    </row>
    <row r="160" spans="1:7" ht="14.25">
      <c r="A160" s="35"/>
      <c r="B160" s="35"/>
      <c r="C160" s="35"/>
      <c r="D160" s="35"/>
      <c r="E160" s="35"/>
      <c r="F160" s="35"/>
      <c r="G160" s="35"/>
    </row>
    <row r="161" spans="1:7" ht="14.25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</sheetData>
  <mergeCells count="13">
    <mergeCell ref="A139:G139"/>
    <mergeCell ref="D140:G140"/>
    <mergeCell ref="D71:G71"/>
    <mergeCell ref="A70:G70"/>
    <mergeCell ref="A104:G104"/>
    <mergeCell ref="D105:G105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zoomScale="140" zoomScaleNormal="140" workbookViewId="0" topLeftCell="A1">
      <selection activeCell="D27" sqref="D27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5.5" customHeight="1">
      <c r="A1" s="158" t="s">
        <v>0</v>
      </c>
      <c r="B1" s="158"/>
      <c r="C1" s="158"/>
      <c r="D1" s="158"/>
      <c r="E1" s="158"/>
      <c r="F1" s="158"/>
      <c r="G1" s="158"/>
    </row>
    <row r="2" spans="1:7" ht="26.25" customHeight="1">
      <c r="A2" s="158" t="s">
        <v>1</v>
      </c>
      <c r="B2" s="158"/>
      <c r="C2" s="158"/>
      <c r="D2" s="158"/>
      <c r="E2" s="158"/>
      <c r="F2" s="158"/>
      <c r="G2" s="158"/>
    </row>
    <row r="3" spans="1:7" ht="24.75" customHeight="1">
      <c r="A3" s="158" t="s">
        <v>142</v>
      </c>
      <c r="B3" s="158"/>
      <c r="C3" s="158"/>
      <c r="D3" s="158"/>
      <c r="E3" s="158"/>
      <c r="F3" s="158"/>
      <c r="G3" s="158"/>
    </row>
    <row r="4" spans="1:7" ht="27" customHeight="1">
      <c r="A4" s="162" t="s">
        <v>157</v>
      </c>
      <c r="B4" s="162"/>
      <c r="C4" s="162"/>
      <c r="D4" s="162"/>
      <c r="E4" s="162"/>
      <c r="F4" s="162"/>
      <c r="G4" s="162"/>
    </row>
    <row r="5" spans="1:7" ht="30" customHeight="1">
      <c r="A5" s="30" t="s">
        <v>2</v>
      </c>
      <c r="B5" s="30" t="s">
        <v>3</v>
      </c>
      <c r="C5" s="30" t="s">
        <v>4</v>
      </c>
      <c r="D5" s="159" t="s">
        <v>14</v>
      </c>
      <c r="E5" s="160"/>
      <c r="F5" s="160"/>
      <c r="G5" s="161"/>
    </row>
    <row r="6" spans="1:7" ht="34.5" customHeight="1">
      <c r="A6" s="32"/>
      <c r="B6" s="32"/>
      <c r="C6" s="32"/>
      <c r="D6" s="22" t="s">
        <v>158</v>
      </c>
      <c r="E6" s="22" t="s">
        <v>84</v>
      </c>
      <c r="F6" s="22" t="s">
        <v>85</v>
      </c>
      <c r="G6" s="22" t="s">
        <v>86</v>
      </c>
    </row>
    <row r="7" spans="1:8" ht="27.75" customHeight="1">
      <c r="A7" s="28">
        <v>1</v>
      </c>
      <c r="B7" s="98" t="s">
        <v>46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0" t="s">
        <v>63</v>
      </c>
      <c r="C8" s="25"/>
      <c r="D8" s="25"/>
      <c r="E8" s="25"/>
      <c r="F8" s="25"/>
      <c r="G8" s="25"/>
    </row>
    <row r="9" spans="1:7" ht="24.75" customHeight="1">
      <c r="A9" s="29">
        <v>2</v>
      </c>
      <c r="B9" s="24" t="s">
        <v>91</v>
      </c>
      <c r="C9" s="25">
        <v>12321080</v>
      </c>
      <c r="D9" s="25">
        <f aca="true" t="shared" si="0" ref="D9:D24">E9+F9+G9</f>
        <v>2782929</v>
      </c>
      <c r="E9" s="25">
        <v>927643</v>
      </c>
      <c r="F9" s="25">
        <v>927643</v>
      </c>
      <c r="G9" s="25">
        <v>927643</v>
      </c>
    </row>
    <row r="10" spans="1:7" ht="24" customHeight="1">
      <c r="A10" s="29"/>
      <c r="B10" s="24" t="s">
        <v>89</v>
      </c>
      <c r="C10" s="25">
        <v>431940</v>
      </c>
      <c r="D10" s="25">
        <f t="shared" si="0"/>
        <v>96375</v>
      </c>
      <c r="E10" s="25">
        <v>32125</v>
      </c>
      <c r="F10" s="25">
        <v>32125</v>
      </c>
      <c r="G10" s="25">
        <v>32125</v>
      </c>
    </row>
    <row r="11" spans="1:7" ht="21" customHeight="1">
      <c r="A11" s="29"/>
      <c r="B11" s="24" t="s">
        <v>125</v>
      </c>
      <c r="C11" s="25">
        <v>553500</v>
      </c>
      <c r="D11" s="25">
        <f t="shared" si="0"/>
        <v>118875</v>
      </c>
      <c r="E11" s="25">
        <v>39625</v>
      </c>
      <c r="F11" s="25">
        <v>39625</v>
      </c>
      <c r="G11" s="25">
        <v>39625</v>
      </c>
    </row>
    <row r="12" spans="1:7" ht="24.75" customHeight="1">
      <c r="A12" s="29"/>
      <c r="B12" s="24" t="s">
        <v>92</v>
      </c>
      <c r="C12" s="25">
        <v>2108800</v>
      </c>
      <c r="D12" s="25">
        <f t="shared" si="0"/>
        <v>466269</v>
      </c>
      <c r="E12" s="25">
        <v>155423</v>
      </c>
      <c r="F12" s="25">
        <v>155423</v>
      </c>
      <c r="G12" s="25">
        <v>155423</v>
      </c>
    </row>
    <row r="13" spans="1:9" ht="28.5" customHeight="1">
      <c r="A13" s="29"/>
      <c r="B13" s="24" t="s">
        <v>90</v>
      </c>
      <c r="C13" s="25">
        <v>21480</v>
      </c>
      <c r="D13" s="25">
        <f t="shared" si="0"/>
        <v>4296</v>
      </c>
      <c r="E13" s="25">
        <v>1432</v>
      </c>
      <c r="F13" s="25">
        <v>1432</v>
      </c>
      <c r="G13" s="25">
        <v>1432</v>
      </c>
      <c r="I13" t="s">
        <v>104</v>
      </c>
    </row>
    <row r="14" spans="1:7" ht="26.25" customHeight="1">
      <c r="A14" s="29"/>
      <c r="B14" s="24" t="s">
        <v>144</v>
      </c>
      <c r="C14" s="25">
        <v>4221400</v>
      </c>
      <c r="D14" s="25">
        <f t="shared" si="0"/>
        <v>1004974</v>
      </c>
      <c r="E14" s="25">
        <v>334992</v>
      </c>
      <c r="F14" s="25">
        <v>334991</v>
      </c>
      <c r="G14" s="25">
        <v>334991</v>
      </c>
    </row>
    <row r="15" spans="1:7" ht="24.75" customHeight="1">
      <c r="A15" s="29"/>
      <c r="B15" s="24" t="s">
        <v>145</v>
      </c>
      <c r="C15" s="25">
        <v>505120</v>
      </c>
      <c r="D15" s="25">
        <f t="shared" si="0"/>
        <v>119940</v>
      </c>
      <c r="E15" s="25">
        <v>39980</v>
      </c>
      <c r="F15" s="25">
        <v>39980</v>
      </c>
      <c r="G15" s="25">
        <v>39980</v>
      </c>
    </row>
    <row r="16" spans="1:7" ht="24" customHeight="1">
      <c r="A16" s="29">
        <v>3</v>
      </c>
      <c r="B16" s="24" t="s">
        <v>6</v>
      </c>
      <c r="C16" s="25">
        <v>1069800</v>
      </c>
      <c r="D16" s="25">
        <f t="shared" si="0"/>
        <v>284100</v>
      </c>
      <c r="E16" s="25">
        <v>62700</v>
      </c>
      <c r="F16" s="25">
        <v>98700</v>
      </c>
      <c r="G16" s="25">
        <v>122700</v>
      </c>
    </row>
    <row r="17" spans="1:7" ht="26.25" customHeight="1">
      <c r="A17" s="29">
        <v>4</v>
      </c>
      <c r="B17" s="24" t="s">
        <v>7</v>
      </c>
      <c r="C17" s="25">
        <v>7880300</v>
      </c>
      <c r="D17" s="25">
        <f t="shared" si="0"/>
        <v>2167442.9000000004</v>
      </c>
      <c r="E17" s="25">
        <v>827034.3</v>
      </c>
      <c r="F17" s="25">
        <v>688234.3</v>
      </c>
      <c r="G17" s="25">
        <v>652174.3</v>
      </c>
    </row>
    <row r="18" spans="1:7" ht="27" customHeight="1">
      <c r="A18" s="29">
        <v>5</v>
      </c>
      <c r="B18" s="24" t="s">
        <v>8</v>
      </c>
      <c r="C18" s="25">
        <v>4307560</v>
      </c>
      <c r="D18" s="25">
        <f t="shared" si="0"/>
        <v>1007916.8</v>
      </c>
      <c r="E18" s="25">
        <v>335270.4</v>
      </c>
      <c r="F18" s="25">
        <v>326757.44</v>
      </c>
      <c r="G18" s="25">
        <v>345888.96</v>
      </c>
    </row>
    <row r="19" spans="1:7" ht="22.5" customHeight="1">
      <c r="A19" s="29">
        <v>6</v>
      </c>
      <c r="B19" s="24" t="s">
        <v>9</v>
      </c>
      <c r="C19" s="25">
        <v>1168000</v>
      </c>
      <c r="D19" s="25">
        <f t="shared" si="0"/>
        <v>285798</v>
      </c>
      <c r="E19" s="25">
        <v>95266</v>
      </c>
      <c r="F19" s="25">
        <v>95266</v>
      </c>
      <c r="G19" s="25">
        <v>95266</v>
      </c>
    </row>
    <row r="20" spans="1:7" ht="21.75" customHeight="1">
      <c r="A20" s="29">
        <v>7</v>
      </c>
      <c r="B20" s="24" t="s">
        <v>11</v>
      </c>
      <c r="C20" s="25">
        <v>1565350</v>
      </c>
      <c r="D20" s="25">
        <f t="shared" si="0"/>
        <v>22000</v>
      </c>
      <c r="E20" s="25"/>
      <c r="F20" s="25">
        <v>0</v>
      </c>
      <c r="G20" s="25">
        <v>22000</v>
      </c>
    </row>
    <row r="21" spans="1:7" ht="22.5" customHeight="1">
      <c r="A21" s="29">
        <v>8</v>
      </c>
      <c r="B21" s="133" t="s">
        <v>141</v>
      </c>
      <c r="C21" s="25">
        <v>90000</v>
      </c>
      <c r="D21" s="25">
        <f t="shared" si="0"/>
        <v>20000</v>
      </c>
      <c r="E21" s="25">
        <v>0</v>
      </c>
      <c r="F21" s="25">
        <v>10000</v>
      </c>
      <c r="G21" s="25">
        <v>10000</v>
      </c>
    </row>
    <row r="22" spans="1:7" ht="24.75" customHeight="1">
      <c r="A22" s="29">
        <v>9</v>
      </c>
      <c r="B22" s="24" t="s">
        <v>12</v>
      </c>
      <c r="C22" s="25">
        <v>2564700</v>
      </c>
      <c r="D22" s="25">
        <f t="shared" si="0"/>
        <v>635800</v>
      </c>
      <c r="E22" s="25">
        <v>252800</v>
      </c>
      <c r="F22" s="25">
        <v>251000</v>
      </c>
      <c r="G22" s="25">
        <v>132000</v>
      </c>
    </row>
    <row r="23" spans="1:7" ht="24.75" customHeight="1">
      <c r="A23" s="29">
        <v>10</v>
      </c>
      <c r="B23" s="24" t="s">
        <v>10</v>
      </c>
      <c r="C23" s="25">
        <v>4999000</v>
      </c>
      <c r="D23" s="25">
        <f t="shared" si="0"/>
        <v>1269160</v>
      </c>
      <c r="E23" s="25">
        <v>0</v>
      </c>
      <c r="F23" s="25">
        <v>1264160</v>
      </c>
      <c r="G23" s="25">
        <v>5000</v>
      </c>
    </row>
    <row r="24" spans="1:7" ht="25.5" customHeight="1">
      <c r="A24" s="58">
        <v>11</v>
      </c>
      <c r="B24" s="106" t="s">
        <v>64</v>
      </c>
      <c r="C24" s="107">
        <v>11239430</v>
      </c>
      <c r="D24" s="107">
        <f t="shared" si="0"/>
        <v>2571882</v>
      </c>
      <c r="E24" s="25">
        <v>842294</v>
      </c>
      <c r="F24" s="25">
        <v>842294</v>
      </c>
      <c r="G24" s="25">
        <v>887294</v>
      </c>
    </row>
    <row r="25" spans="1:7" ht="27.75" customHeight="1" thickBot="1">
      <c r="A25" s="26"/>
      <c r="B25" s="108" t="s">
        <v>45</v>
      </c>
      <c r="C25" s="109">
        <f>SUM(C7:C24)</f>
        <v>57895780</v>
      </c>
      <c r="D25" s="118">
        <f>SUM(D7:D24)</f>
        <v>13569837.700000001</v>
      </c>
      <c r="E25" s="109">
        <f>SUM(E7:E24)</f>
        <v>4183944.6999999997</v>
      </c>
      <c r="F25" s="109">
        <f>SUM(F7:F24)</f>
        <v>5344990.74</v>
      </c>
      <c r="G25" s="109">
        <f>SUM(G7:G24)</f>
        <v>4040902.26</v>
      </c>
    </row>
    <row r="26" spans="1:7" ht="20.25" customHeight="1" thickTop="1">
      <c r="A26" s="21"/>
      <c r="B26" s="21" t="s">
        <v>67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65</v>
      </c>
      <c r="C27" s="21"/>
      <c r="D27" s="21"/>
      <c r="E27" s="21"/>
      <c r="F27" s="21"/>
      <c r="G27" s="21"/>
    </row>
    <row r="28" spans="1:7" ht="21" customHeight="1">
      <c r="A28" s="21"/>
      <c r="B28" s="158" t="s">
        <v>69</v>
      </c>
      <c r="C28" s="158"/>
      <c r="D28" s="21" t="s">
        <v>153</v>
      </c>
      <c r="E28" s="21"/>
      <c r="F28" s="21"/>
      <c r="G28" s="21"/>
    </row>
    <row r="29" spans="1:7" ht="26.25" customHeight="1">
      <c r="A29" s="21"/>
      <c r="B29" s="21" t="s">
        <v>66</v>
      </c>
      <c r="C29" s="21"/>
      <c r="D29" s="21" t="s">
        <v>151</v>
      </c>
      <c r="E29" s="21"/>
      <c r="F29" s="21"/>
      <c r="G29" s="21"/>
    </row>
    <row r="30" spans="1:7" ht="25.5" customHeight="1">
      <c r="A30" s="21"/>
      <c r="B30" s="21" t="s">
        <v>147</v>
      </c>
      <c r="C30" s="21"/>
      <c r="D30" s="21" t="s">
        <v>154</v>
      </c>
      <c r="E30" s="21"/>
      <c r="F30" s="21"/>
      <c r="G30" s="21"/>
    </row>
    <row r="31" spans="1:7" ht="24.75" customHeight="1">
      <c r="A31" s="21"/>
      <c r="B31" s="21"/>
      <c r="C31" s="21"/>
      <c r="D31" s="21"/>
      <c r="E31" s="21" t="s">
        <v>155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2017-03-17T08:28:33Z</cp:lastPrinted>
  <dcterms:created xsi:type="dcterms:W3CDTF">2006-11-29T23:47:24Z</dcterms:created>
  <dcterms:modified xsi:type="dcterms:W3CDTF">2017-03-17T09:23:57Z</dcterms:modified>
  <cp:category/>
  <cp:version/>
  <cp:contentType/>
  <cp:contentStatus/>
</cp:coreProperties>
</file>